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xr:revisionPtr revIDLastSave="0" documentId="13_ncr:1_{49CD747E-FD16-4F03-8E13-F3C68124D815}" xr6:coauthVersionLast="47" xr6:coauthVersionMax="47" xr10:uidLastSave="{00000000-0000-0000-0000-000000000000}"/>
  <bookViews>
    <workbookView xWindow="-110" yWindow="-110" windowWidth="19420" windowHeight="11500" xr2:uid="{7577A87C-FC99-4C73-9E35-223532B9091C}"/>
  </bookViews>
  <sheets>
    <sheet name="ตย.คำนวณเงินเพิ่มPND51_ทุกกรณ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4" i="1" s="1"/>
  <c r="F7" i="1" l="1"/>
  <c r="F12" i="1"/>
  <c r="F26" i="1"/>
  <c r="F19" i="1"/>
  <c r="F20" i="1" l="1"/>
  <c r="F21" i="1" s="1"/>
  <c r="B20" i="1"/>
  <c r="G19" i="1"/>
  <c r="F27" i="1"/>
  <c r="F28" i="1" s="1"/>
  <c r="B27" i="1"/>
  <c r="G26" i="1"/>
  <c r="G12" i="1"/>
  <c r="F13" i="1"/>
  <c r="F14" i="1" s="1"/>
  <c r="B13" i="1"/>
  <c r="B8" i="1"/>
  <c r="F8" i="1"/>
  <c r="F9" i="1" s="1"/>
  <c r="G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8" authorId="0" shapeId="0" xr:uid="{90BDDBDD-858B-4EDB-90EF-A8E4755B4C7D}">
      <text>
        <r>
          <rPr>
            <b/>
            <sz val="9"/>
            <color indexed="81"/>
            <rFont val="Tahoma"/>
            <family val="2"/>
          </rPr>
          <t xml:space="preserve">คำนวณจาก
คำนวณเงินเพิ่ม (ภาษีที่ต้องชำระ - ภาษีชำระตามภงด.51 ไว้แล้ว  x 20% )
*การคำนวณเงินเพิ่ม
</t>
        </r>
        <r>
          <rPr>
            <b/>
            <u/>
            <sz val="9"/>
            <color indexed="81"/>
            <rFont val="Tahoma"/>
            <family val="2"/>
          </rPr>
          <t>กรณีเจ้าหน้าที่ประเมิน และประเมินตนเอง</t>
        </r>
        <r>
          <rPr>
            <b/>
            <sz val="9"/>
            <color indexed="81"/>
            <rFont val="Tahoma"/>
            <family val="2"/>
          </rPr>
          <t xml:space="preserve">
กฏหมายไม่อนุญาตให้นำภาษีหัก ณ ที่จ่าย มาหักก่อนนำไปคำนวณเงินเพิ่ม  แต่นำ WHT มาหักจากยอดที่ต้องจ่ายชำระได้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431E4657-1A8D-4131-BCE2-49F43C46EC08}">
      <text>
        <r>
          <rPr>
            <b/>
            <sz val="9"/>
            <color indexed="81"/>
            <rFont val="Tahoma"/>
            <family val="2"/>
          </rPr>
          <t xml:space="preserve">คำนวณจาก
คำนวณเงินเพิ่ม (ภาษีที่ต้องชำระ - ภาษีชำระตามภงด.51 ไว้แล้ว  x 1.5% x เดือน )
*การคำนวณเงินเพิ่ม
</t>
        </r>
        <r>
          <rPr>
            <b/>
            <u/>
            <sz val="9"/>
            <color indexed="81"/>
            <rFont val="Tahoma"/>
            <family val="2"/>
          </rPr>
          <t>กรณีเจ้าหน้าที่ประเมิน และประเมินตนเอง</t>
        </r>
        <r>
          <rPr>
            <b/>
            <sz val="9"/>
            <color indexed="81"/>
            <rFont val="Tahoma"/>
            <family val="2"/>
          </rPr>
          <t xml:space="preserve">
กฏหมายไม่อนุญาตให้นำภาษีหัก ณ ที่จ่าย มาหักก่อนนำไปคำนวณเงินเพิ่ม  แต่นำ WHT มาหักจากยอดที่ต้องจ่ายชำระได้</t>
        </r>
      </text>
    </comment>
    <comment ref="E13" authorId="0" shapeId="0" xr:uid="{7361F1AE-868F-4016-A82C-77E68B557DDD}">
      <text>
        <r>
          <rPr>
            <sz val="9"/>
            <color indexed="81"/>
            <rFont val="Tahoma"/>
            <family val="2"/>
          </rPr>
          <t xml:space="preserve">ระบุจำนวนเดือน
</t>
        </r>
      </text>
    </comment>
    <comment ref="B20" authorId="0" shapeId="0" xr:uid="{2E496EA9-FE6E-4BCA-BB5A-AA51D5D2628D}">
      <text>
        <r>
          <rPr>
            <b/>
            <sz val="9"/>
            <color indexed="81"/>
            <rFont val="Tahoma"/>
            <family val="2"/>
          </rPr>
          <t xml:space="preserve">คำนวณจาก
คำนวณเงินเพิ่ม (ภาษีที่ต้องชำระ  x 1.5% x เดือน )
*การคำนวณเงินเพิ่ม
</t>
        </r>
        <r>
          <rPr>
            <b/>
            <u/>
            <sz val="9"/>
            <color indexed="81"/>
            <rFont val="Tahoma"/>
            <family val="2"/>
          </rPr>
          <t>กรณีเจ้าหน้าที่ประเมิน และประเมินตนเอง</t>
        </r>
        <r>
          <rPr>
            <b/>
            <sz val="9"/>
            <color indexed="81"/>
            <rFont val="Tahoma"/>
            <family val="2"/>
          </rPr>
          <t xml:space="preserve">
กฏหมายไม่อนุญาตให้นำภาษีหัก ณ ที่จ่าย มาหักก่อนนำไปคำนวณเงินเพิ่ม  แต่นำ WHT มาหักจากยอดที่ต้องจ่ายชำระได้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 xr:uid="{5EA8721E-024C-4F7F-BEFA-7406F2A9CFD1}">
      <text>
        <r>
          <rPr>
            <sz val="9"/>
            <color indexed="81"/>
            <rFont val="Tahoma"/>
            <family val="2"/>
          </rPr>
          <t xml:space="preserve">ระบุจำนวนเดือน
</t>
        </r>
      </text>
    </comment>
    <comment ref="B27" authorId="0" shapeId="0" xr:uid="{7FD04FDB-DDA1-4B21-BC49-43660C27E381}">
      <text>
        <r>
          <rPr>
            <b/>
            <sz val="9"/>
            <color indexed="81"/>
            <rFont val="Tahoma"/>
            <family val="2"/>
          </rPr>
          <t xml:space="preserve">คำนวณจาก
คำนวณเงินเพิ่ม (ภาษีที่ต้องชำระ - ภาษีถูกหัก ณ ที่จ่าย - ภาษีชำระตามภงด.51 ไว้แล้ว  x 1.5% x เดือน )
</t>
        </r>
      </text>
    </comment>
    <comment ref="E27" authorId="0" shapeId="0" xr:uid="{6FD9FBA3-E180-4B41-B9AE-890941CEB622}">
      <text>
        <r>
          <rPr>
            <sz val="9"/>
            <color indexed="81"/>
            <rFont val="Tahoma"/>
            <family val="2"/>
          </rPr>
          <t xml:space="preserve">ระบุจำนวนเดือน
</t>
        </r>
      </text>
    </comment>
  </commentList>
</comments>
</file>

<file path=xl/sharedStrings.xml><?xml version="1.0" encoding="utf-8"?>
<sst xmlns="http://schemas.openxmlformats.org/spreadsheetml/2006/main" count="52" uniqueCount="31">
  <si>
    <t>การคำนวณเงินเพิ่มที่ต้องเสียภาษี</t>
  </si>
  <si>
    <t>กำไรสุทธิทั้งปี ของรอบบัญชีปี 2025</t>
  </si>
  <si>
    <t>กึ่งหนึ่งของกำไรสุทธิ</t>
  </si>
  <si>
    <t>ภาษีที่ต้องชำระ 20%</t>
  </si>
  <si>
    <t>หัก เครดิตภาษีหัก ณ ที่จ่าย</t>
  </si>
  <si>
    <t>หัก ภาษีที่ ชำระตาม ภงด 51 ที่ประมาณการไว้</t>
  </si>
  <si>
    <t>มาตรา 67 ตรี</t>
  </si>
  <si>
    <t>ภาษีที่ชำระไว้ขาดไป</t>
  </si>
  <si>
    <t>1.กรณียื่นเพิ่มเติม ขาดเกิน 25% เจ้าหน้าที่ประเมิน</t>
  </si>
  <si>
    <r>
      <t xml:space="preserve">เงินเพิ่มที่ต้องรับผิด </t>
    </r>
    <r>
      <rPr>
        <b/>
        <sz val="10"/>
        <color indexed="10"/>
        <rFont val="Arial"/>
        <family val="2"/>
      </rPr>
      <t>*</t>
    </r>
    <r>
      <rPr>
        <b/>
        <sz val="8"/>
        <color indexed="8"/>
        <rFont val="Arial"/>
        <family val="2"/>
      </rPr>
      <t xml:space="preserve"> </t>
    </r>
  </si>
  <si>
    <t>x</t>
  </si>
  <si>
    <t>คำนวณเงินเพิ่ม (ภาษีที่ต้องชำระ - ภาษีชำระตามภงด.51 ไว้แล้ว  x 20% )</t>
  </si>
  <si>
    <t xml:space="preserve">Total Payment </t>
  </si>
  <si>
    <t>(If submit After  RD found)</t>
  </si>
  <si>
    <t>Penalty  : calculate  from Tax payable amt (Exclude WHT)</t>
  </si>
  <si>
    <t>2.กรณียื่นเพิ่มเติม ขาดเกิน 25% ประเมินตนเอง</t>
  </si>
  <si>
    <t>x 1.5% ต่อเดือน   x</t>
  </si>
  <si>
    <t>คำนวณเงินเพิ่ม (ภาษีที่ต้องชำระ - ภาษีชำระตามภงด.51 ไว้แล้ว  x 1.5% x เดือน )</t>
  </si>
  <si>
    <t>Total Payment</t>
  </si>
  <si>
    <t>(If submit before RD request)</t>
  </si>
  <si>
    <t xml:space="preserve">Remark : </t>
  </si>
  <si>
    <t>1.เคสนี้ สามารถยื่นแบบ ภงด.51 เพิ่มเติม โดยใช้วิธีประมาณการจากกึ่งหนึ่งของภาษีปีก่อน เพื่อให้เข้าเหตุอันควร</t>
  </si>
  <si>
    <t xml:space="preserve">2.กรณีมียื่นเพิ่มเติมภงด.51 สามารถใช้กึ่งหนึ่งของแบบล่าสุดที่ยื่นเพิ่มเติมได้ โดยจะต้องยื่นแบบภงด.51 ก่อนยื่นแบบภงด.50 และก่อนวันที่รับรองงบ Audit  </t>
  </si>
  <si>
    <t>3.กรณียื่นปกติ แต่เกินกำหนดเวลา</t>
  </si>
  <si>
    <t>คำนวณเงินเพิ่ม (ภาษีที่ต้องชำระ  x 1.5% x เดือน )</t>
  </si>
  <si>
    <t>มาตรา 27</t>
  </si>
  <si>
    <t xml:space="preserve">4. กรณี ยื่นแบบภงด.51 แล้ว มียอดชำระ แต่ไม่ชำระภาษี  มียอดค้างภาษีอากรอยู่ในระบบสรรพากร (ยื่นแบบปกติ แต่ไม่ชำระภาษี) </t>
  </si>
  <si>
    <t>คำนวณเงินเพิ่ม (ภาษีที่ต้องชำระ - ภาษีถูกหัก ณ ที่จ่าย - ภาษีชำระตามภงด.51 ไว้แล้ว  x 1.5% x เดือน )</t>
  </si>
  <si>
    <t xml:space="preserve">** เคสนี้ ในทางปฏิบัติจะไม่ค่อยเกิดขึ้นจริง </t>
  </si>
  <si>
    <t>Penalty  : calculate  from Tax payable amt (Include WHT)</t>
  </si>
  <si>
    <t xml:space="preserve">
Month Sep'25-Mar'26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</si>
</sst>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);[Red]\(#,##0.00\)"/>
    <numFmt numFmtId="165" formatCode="#,##0.00;[Red]#,##0.00"/>
    <numFmt numFmtId="166" formatCode="0.0%"/>
    <numFmt numFmtId="167" formatCode="_-* #,##0_-;\-* #,##0_-;_-* &quot;-&quot;??_-;_-@_-"/>
  </numFmts>
  <fonts count="2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1"/>
      <color rgb="FF00B0F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theme="9" tint="-0.499984740745262"/>
      <name val="Arial"/>
      <family val="2"/>
    </font>
    <font>
      <sz val="8"/>
      <color theme="9" tint="-0.49998474074526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20"/>
      <color theme="1"/>
      <name val="Aptos Narrow"/>
      <family val="2"/>
      <charset val="222"/>
      <scheme val="minor"/>
    </font>
    <font>
      <sz val="20"/>
      <color rgb="FFC00000"/>
      <name val="Aptos Narrow"/>
      <family val="2"/>
      <scheme val="minor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/>
    <xf numFmtId="164" fontId="4" fillId="0" borderId="1" xfId="0" applyNumberFormat="1" applyFont="1" applyBorder="1"/>
    <xf numFmtId="0" fontId="5" fillId="0" borderId="0" xfId="0" applyFont="1"/>
    <xf numFmtId="164" fontId="5" fillId="0" borderId="0" xfId="0" applyNumberFormat="1" applyFont="1"/>
    <xf numFmtId="164" fontId="5" fillId="0" borderId="1" xfId="0" applyNumberFormat="1" applyFont="1" applyBorder="1"/>
    <xf numFmtId="164" fontId="6" fillId="0" borderId="1" xfId="0" applyNumberFormat="1" applyFont="1" applyBorder="1"/>
    <xf numFmtId="43" fontId="5" fillId="0" borderId="0" xfId="1" applyFont="1" applyBorder="1" applyAlignment="1">
      <alignment horizontal="center"/>
    </xf>
    <xf numFmtId="9" fontId="5" fillId="0" borderId="0" xfId="2" applyFont="1" applyBorder="1" applyAlignment="1">
      <alignment horizontal="center"/>
    </xf>
    <xf numFmtId="0" fontId="7" fillId="0" borderId="2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6" fillId="0" borderId="3" xfId="0" applyNumberFormat="1" applyFont="1" applyBorder="1"/>
    <xf numFmtId="43" fontId="8" fillId="0" borderId="0" xfId="1" applyFont="1" applyBorder="1"/>
    <xf numFmtId="9" fontId="9" fillId="0" borderId="0" xfId="2" applyFont="1" applyBorder="1" applyAlignment="1">
      <alignment horizontal="center"/>
    </xf>
    <xf numFmtId="0" fontId="9" fillId="0" borderId="0" xfId="0" applyFont="1"/>
    <xf numFmtId="0" fontId="5" fillId="0" borderId="4" xfId="0" applyFont="1" applyBorder="1"/>
    <xf numFmtId="0" fontId="5" fillId="0" borderId="5" xfId="0" applyFont="1" applyBorder="1"/>
    <xf numFmtId="164" fontId="5" fillId="0" borderId="5" xfId="0" applyNumberFormat="1" applyFont="1" applyBorder="1"/>
    <xf numFmtId="164" fontId="10" fillId="0" borderId="6" xfId="0" applyNumberFormat="1" applyFont="1" applyBorder="1"/>
    <xf numFmtId="0" fontId="7" fillId="0" borderId="0" xfId="0" applyFont="1" applyAlignment="1">
      <alignment horizontal="left"/>
    </xf>
    <xf numFmtId="0" fontId="5" fillId="0" borderId="7" xfId="0" applyFont="1" applyBorder="1"/>
    <xf numFmtId="165" fontId="5" fillId="0" borderId="0" xfId="0" applyNumberFormat="1" applyFont="1"/>
    <xf numFmtId="165" fontId="5" fillId="0" borderId="0" xfId="0" quotePrefix="1" applyNumberFormat="1" applyFont="1"/>
    <xf numFmtId="9" fontId="5" fillId="0" borderId="0" xfId="2" applyFont="1" applyFill="1" applyBorder="1" applyAlignment="1">
      <alignment horizontal="left"/>
    </xf>
    <xf numFmtId="164" fontId="5" fillId="0" borderId="8" xfId="0" applyNumberFormat="1" applyFont="1" applyBorder="1"/>
    <xf numFmtId="164" fontId="7" fillId="0" borderId="0" xfId="0" applyNumberFormat="1" applyFont="1"/>
    <xf numFmtId="164" fontId="5" fillId="0" borderId="7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164" fontId="5" fillId="2" borderId="8" xfId="0" applyNumberFormat="1" applyFont="1" applyFill="1" applyBorder="1"/>
    <xf numFmtId="0" fontId="13" fillId="0" borderId="9" xfId="0" applyFont="1" applyBorder="1"/>
    <xf numFmtId="0" fontId="5" fillId="0" borderId="2" xfId="0" applyFont="1" applyBorder="1"/>
    <xf numFmtId="164" fontId="5" fillId="0" borderId="2" xfId="0" applyNumberFormat="1" applyFont="1" applyBorder="1"/>
    <xf numFmtId="164" fontId="5" fillId="0" borderId="10" xfId="0" applyNumberFormat="1" applyFont="1" applyBorder="1"/>
    <xf numFmtId="164" fontId="5" fillId="0" borderId="6" xfId="0" applyNumberFormat="1" applyFont="1" applyBorder="1"/>
    <xf numFmtId="166" fontId="5" fillId="0" borderId="0" xfId="2" quotePrefix="1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/>
    <xf numFmtId="164" fontId="4" fillId="0" borderId="7" xfId="0" applyNumberFormat="1" applyFont="1" applyBorder="1" applyAlignment="1">
      <alignment wrapText="1"/>
    </xf>
    <xf numFmtId="164" fontId="9" fillId="0" borderId="0" xfId="0" applyNumberFormat="1" applyFont="1" applyAlignment="1">
      <alignment wrapText="1"/>
    </xf>
    <xf numFmtId="9" fontId="9" fillId="0" borderId="0" xfId="2" applyFont="1"/>
    <xf numFmtId="9" fontId="4" fillId="0" borderId="0" xfId="2" applyFont="1"/>
    <xf numFmtId="164" fontId="5" fillId="0" borderId="0" xfId="0" applyNumberFormat="1" applyFont="1" applyAlignment="1">
      <alignment horizontal="right"/>
    </xf>
    <xf numFmtId="0" fontId="14" fillId="0" borderId="0" xfId="0" applyFont="1"/>
    <xf numFmtId="9" fontId="9" fillId="0" borderId="0" xfId="2" applyFont="1" applyBorder="1"/>
    <xf numFmtId="0" fontId="13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43" fontId="9" fillId="0" borderId="0" xfId="1" applyFont="1" applyBorder="1"/>
    <xf numFmtId="164" fontId="4" fillId="0" borderId="0" xfId="0" applyNumberFormat="1" applyFont="1" applyAlignment="1">
      <alignment wrapText="1"/>
    </xf>
    <xf numFmtId="9" fontId="4" fillId="0" borderId="0" xfId="2" applyFont="1" applyBorder="1"/>
    <xf numFmtId="0" fontId="15" fillId="0" borderId="0" xfId="0" applyFont="1" applyAlignment="1">
      <alignment horizontal="left" vertical="center" indent="4" readingOrder="1"/>
    </xf>
    <xf numFmtId="0" fontId="16" fillId="0" borderId="0" xfId="0" applyFont="1" applyAlignment="1">
      <alignment horizontal="left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8C7D-B4B2-477A-BC43-4D6409A43308}">
  <sheetPr>
    <tabColor rgb="FFFF0000"/>
    <pageSetUpPr fitToPage="1"/>
  </sheetPr>
  <dimension ref="A1:N34"/>
  <sheetViews>
    <sheetView showGridLines="0" tabSelected="1" zoomScaleNormal="100" workbookViewId="0">
      <pane ySplit="1" topLeftCell="A2" activePane="bottomLeft" state="frozen"/>
      <selection activeCell="J39" sqref="J39"/>
      <selection pane="bottomLeft"/>
    </sheetView>
  </sheetViews>
  <sheetFormatPr defaultColWidth="8.25" defaultRowHeight="15.75" customHeight="1" x14ac:dyDescent="0.2"/>
  <cols>
    <col min="1" max="1" width="16.83203125" style="5" customWidth="1"/>
    <col min="2" max="2" width="9.5" style="5" customWidth="1"/>
    <col min="3" max="3" width="1" style="5" customWidth="1"/>
    <col min="4" max="4" width="15" style="5" customWidth="1"/>
    <col min="5" max="5" width="2.75" style="5" customWidth="1"/>
    <col min="6" max="6" width="13.5" style="5" customWidth="1"/>
    <col min="7" max="7" width="17.1640625" style="5" customWidth="1"/>
    <col min="8" max="8" width="4.9140625" style="5" customWidth="1"/>
    <col min="9" max="9" width="13.83203125" style="5" customWidth="1"/>
    <col min="10" max="13" width="8.25" style="5"/>
    <col min="14" max="14" width="17.25" style="5" customWidth="1"/>
    <col min="15" max="255" width="8.25" style="5"/>
    <col min="256" max="256" width="16.83203125" style="5" customWidth="1"/>
    <col min="257" max="257" width="9.5" style="5" customWidth="1"/>
    <col min="258" max="258" width="1" style="5" customWidth="1"/>
    <col min="259" max="259" width="15" style="5" customWidth="1"/>
    <col min="260" max="260" width="2.75" style="5" customWidth="1"/>
    <col min="261" max="261" width="20.5" style="5" customWidth="1"/>
    <col min="262" max="262" width="13.5" style="5" customWidth="1"/>
    <col min="263" max="263" width="17.1640625" style="5" customWidth="1"/>
    <col min="264" max="264" width="4.9140625" style="5" customWidth="1"/>
    <col min="265" max="265" width="13.83203125" style="5" customWidth="1"/>
    <col min="266" max="269" width="8.25" style="5"/>
    <col min="270" max="270" width="12.58203125" style="5" customWidth="1"/>
    <col min="271" max="511" width="8.25" style="5"/>
    <col min="512" max="512" width="16.83203125" style="5" customWidth="1"/>
    <col min="513" max="513" width="9.5" style="5" customWidth="1"/>
    <col min="514" max="514" width="1" style="5" customWidth="1"/>
    <col min="515" max="515" width="15" style="5" customWidth="1"/>
    <col min="516" max="516" width="2.75" style="5" customWidth="1"/>
    <col min="517" max="517" width="20.5" style="5" customWidth="1"/>
    <col min="518" max="518" width="13.5" style="5" customWidth="1"/>
    <col min="519" max="519" width="17.1640625" style="5" customWidth="1"/>
    <col min="520" max="520" width="4.9140625" style="5" customWidth="1"/>
    <col min="521" max="521" width="13.83203125" style="5" customWidth="1"/>
    <col min="522" max="525" width="8.25" style="5"/>
    <col min="526" max="526" width="12.58203125" style="5" customWidth="1"/>
    <col min="527" max="767" width="8.25" style="5"/>
    <col min="768" max="768" width="16.83203125" style="5" customWidth="1"/>
    <col min="769" max="769" width="9.5" style="5" customWidth="1"/>
    <col min="770" max="770" width="1" style="5" customWidth="1"/>
    <col min="771" max="771" width="15" style="5" customWidth="1"/>
    <col min="772" max="772" width="2.75" style="5" customWidth="1"/>
    <col min="773" max="773" width="20.5" style="5" customWidth="1"/>
    <col min="774" max="774" width="13.5" style="5" customWidth="1"/>
    <col min="775" max="775" width="17.1640625" style="5" customWidth="1"/>
    <col min="776" max="776" width="4.9140625" style="5" customWidth="1"/>
    <col min="777" max="777" width="13.83203125" style="5" customWidth="1"/>
    <col min="778" max="781" width="8.25" style="5"/>
    <col min="782" max="782" width="12.58203125" style="5" customWidth="1"/>
    <col min="783" max="1023" width="8.25" style="5"/>
    <col min="1024" max="1024" width="16.83203125" style="5" customWidth="1"/>
    <col min="1025" max="1025" width="9.5" style="5" customWidth="1"/>
    <col min="1026" max="1026" width="1" style="5" customWidth="1"/>
    <col min="1027" max="1027" width="15" style="5" customWidth="1"/>
    <col min="1028" max="1028" width="2.75" style="5" customWidth="1"/>
    <col min="1029" max="1029" width="20.5" style="5" customWidth="1"/>
    <col min="1030" max="1030" width="13.5" style="5" customWidth="1"/>
    <col min="1031" max="1031" width="17.1640625" style="5" customWidth="1"/>
    <col min="1032" max="1032" width="4.9140625" style="5" customWidth="1"/>
    <col min="1033" max="1033" width="13.83203125" style="5" customWidth="1"/>
    <col min="1034" max="1037" width="8.25" style="5"/>
    <col min="1038" max="1038" width="12.58203125" style="5" customWidth="1"/>
    <col min="1039" max="1279" width="8.25" style="5"/>
    <col min="1280" max="1280" width="16.83203125" style="5" customWidth="1"/>
    <col min="1281" max="1281" width="9.5" style="5" customWidth="1"/>
    <col min="1282" max="1282" width="1" style="5" customWidth="1"/>
    <col min="1283" max="1283" width="15" style="5" customWidth="1"/>
    <col min="1284" max="1284" width="2.75" style="5" customWidth="1"/>
    <col min="1285" max="1285" width="20.5" style="5" customWidth="1"/>
    <col min="1286" max="1286" width="13.5" style="5" customWidth="1"/>
    <col min="1287" max="1287" width="17.1640625" style="5" customWidth="1"/>
    <col min="1288" max="1288" width="4.9140625" style="5" customWidth="1"/>
    <col min="1289" max="1289" width="13.83203125" style="5" customWidth="1"/>
    <col min="1290" max="1293" width="8.25" style="5"/>
    <col min="1294" max="1294" width="12.58203125" style="5" customWidth="1"/>
    <col min="1295" max="1535" width="8.25" style="5"/>
    <col min="1536" max="1536" width="16.83203125" style="5" customWidth="1"/>
    <col min="1537" max="1537" width="9.5" style="5" customWidth="1"/>
    <col min="1538" max="1538" width="1" style="5" customWidth="1"/>
    <col min="1539" max="1539" width="15" style="5" customWidth="1"/>
    <col min="1540" max="1540" width="2.75" style="5" customWidth="1"/>
    <col min="1541" max="1541" width="20.5" style="5" customWidth="1"/>
    <col min="1542" max="1542" width="13.5" style="5" customWidth="1"/>
    <col min="1543" max="1543" width="17.1640625" style="5" customWidth="1"/>
    <col min="1544" max="1544" width="4.9140625" style="5" customWidth="1"/>
    <col min="1545" max="1545" width="13.83203125" style="5" customWidth="1"/>
    <col min="1546" max="1549" width="8.25" style="5"/>
    <col min="1550" max="1550" width="12.58203125" style="5" customWidth="1"/>
    <col min="1551" max="1791" width="8.25" style="5"/>
    <col min="1792" max="1792" width="16.83203125" style="5" customWidth="1"/>
    <col min="1793" max="1793" width="9.5" style="5" customWidth="1"/>
    <col min="1794" max="1794" width="1" style="5" customWidth="1"/>
    <col min="1795" max="1795" width="15" style="5" customWidth="1"/>
    <col min="1796" max="1796" width="2.75" style="5" customWidth="1"/>
    <col min="1797" max="1797" width="20.5" style="5" customWidth="1"/>
    <col min="1798" max="1798" width="13.5" style="5" customWidth="1"/>
    <col min="1799" max="1799" width="17.1640625" style="5" customWidth="1"/>
    <col min="1800" max="1800" width="4.9140625" style="5" customWidth="1"/>
    <col min="1801" max="1801" width="13.83203125" style="5" customWidth="1"/>
    <col min="1802" max="1805" width="8.25" style="5"/>
    <col min="1806" max="1806" width="12.58203125" style="5" customWidth="1"/>
    <col min="1807" max="2047" width="8.25" style="5"/>
    <col min="2048" max="2048" width="16.83203125" style="5" customWidth="1"/>
    <col min="2049" max="2049" width="9.5" style="5" customWidth="1"/>
    <col min="2050" max="2050" width="1" style="5" customWidth="1"/>
    <col min="2051" max="2051" width="15" style="5" customWidth="1"/>
    <col min="2052" max="2052" width="2.75" style="5" customWidth="1"/>
    <col min="2053" max="2053" width="20.5" style="5" customWidth="1"/>
    <col min="2054" max="2054" width="13.5" style="5" customWidth="1"/>
    <col min="2055" max="2055" width="17.1640625" style="5" customWidth="1"/>
    <col min="2056" max="2056" width="4.9140625" style="5" customWidth="1"/>
    <col min="2057" max="2057" width="13.83203125" style="5" customWidth="1"/>
    <col min="2058" max="2061" width="8.25" style="5"/>
    <col min="2062" max="2062" width="12.58203125" style="5" customWidth="1"/>
    <col min="2063" max="2303" width="8.25" style="5"/>
    <col min="2304" max="2304" width="16.83203125" style="5" customWidth="1"/>
    <col min="2305" max="2305" width="9.5" style="5" customWidth="1"/>
    <col min="2306" max="2306" width="1" style="5" customWidth="1"/>
    <col min="2307" max="2307" width="15" style="5" customWidth="1"/>
    <col min="2308" max="2308" width="2.75" style="5" customWidth="1"/>
    <col min="2309" max="2309" width="20.5" style="5" customWidth="1"/>
    <col min="2310" max="2310" width="13.5" style="5" customWidth="1"/>
    <col min="2311" max="2311" width="17.1640625" style="5" customWidth="1"/>
    <col min="2312" max="2312" width="4.9140625" style="5" customWidth="1"/>
    <col min="2313" max="2313" width="13.83203125" style="5" customWidth="1"/>
    <col min="2314" max="2317" width="8.25" style="5"/>
    <col min="2318" max="2318" width="12.58203125" style="5" customWidth="1"/>
    <col min="2319" max="2559" width="8.25" style="5"/>
    <col min="2560" max="2560" width="16.83203125" style="5" customWidth="1"/>
    <col min="2561" max="2561" width="9.5" style="5" customWidth="1"/>
    <col min="2562" max="2562" width="1" style="5" customWidth="1"/>
    <col min="2563" max="2563" width="15" style="5" customWidth="1"/>
    <col min="2564" max="2564" width="2.75" style="5" customWidth="1"/>
    <col min="2565" max="2565" width="20.5" style="5" customWidth="1"/>
    <col min="2566" max="2566" width="13.5" style="5" customWidth="1"/>
    <col min="2567" max="2567" width="17.1640625" style="5" customWidth="1"/>
    <col min="2568" max="2568" width="4.9140625" style="5" customWidth="1"/>
    <col min="2569" max="2569" width="13.83203125" style="5" customWidth="1"/>
    <col min="2570" max="2573" width="8.25" style="5"/>
    <col min="2574" max="2574" width="12.58203125" style="5" customWidth="1"/>
    <col min="2575" max="2815" width="8.25" style="5"/>
    <col min="2816" max="2816" width="16.83203125" style="5" customWidth="1"/>
    <col min="2817" max="2817" width="9.5" style="5" customWidth="1"/>
    <col min="2818" max="2818" width="1" style="5" customWidth="1"/>
    <col min="2819" max="2819" width="15" style="5" customWidth="1"/>
    <col min="2820" max="2820" width="2.75" style="5" customWidth="1"/>
    <col min="2821" max="2821" width="20.5" style="5" customWidth="1"/>
    <col min="2822" max="2822" width="13.5" style="5" customWidth="1"/>
    <col min="2823" max="2823" width="17.1640625" style="5" customWidth="1"/>
    <col min="2824" max="2824" width="4.9140625" style="5" customWidth="1"/>
    <col min="2825" max="2825" width="13.83203125" style="5" customWidth="1"/>
    <col min="2826" max="2829" width="8.25" style="5"/>
    <col min="2830" max="2830" width="12.58203125" style="5" customWidth="1"/>
    <col min="2831" max="3071" width="8.25" style="5"/>
    <col min="3072" max="3072" width="16.83203125" style="5" customWidth="1"/>
    <col min="3073" max="3073" width="9.5" style="5" customWidth="1"/>
    <col min="3074" max="3074" width="1" style="5" customWidth="1"/>
    <col min="3075" max="3075" width="15" style="5" customWidth="1"/>
    <col min="3076" max="3076" width="2.75" style="5" customWidth="1"/>
    <col min="3077" max="3077" width="20.5" style="5" customWidth="1"/>
    <col min="3078" max="3078" width="13.5" style="5" customWidth="1"/>
    <col min="3079" max="3079" width="17.1640625" style="5" customWidth="1"/>
    <col min="3080" max="3080" width="4.9140625" style="5" customWidth="1"/>
    <col min="3081" max="3081" width="13.83203125" style="5" customWidth="1"/>
    <col min="3082" max="3085" width="8.25" style="5"/>
    <col min="3086" max="3086" width="12.58203125" style="5" customWidth="1"/>
    <col min="3087" max="3327" width="8.25" style="5"/>
    <col min="3328" max="3328" width="16.83203125" style="5" customWidth="1"/>
    <col min="3329" max="3329" width="9.5" style="5" customWidth="1"/>
    <col min="3330" max="3330" width="1" style="5" customWidth="1"/>
    <col min="3331" max="3331" width="15" style="5" customWidth="1"/>
    <col min="3332" max="3332" width="2.75" style="5" customWidth="1"/>
    <col min="3333" max="3333" width="20.5" style="5" customWidth="1"/>
    <col min="3334" max="3334" width="13.5" style="5" customWidth="1"/>
    <col min="3335" max="3335" width="17.1640625" style="5" customWidth="1"/>
    <col min="3336" max="3336" width="4.9140625" style="5" customWidth="1"/>
    <col min="3337" max="3337" width="13.83203125" style="5" customWidth="1"/>
    <col min="3338" max="3341" width="8.25" style="5"/>
    <col min="3342" max="3342" width="12.58203125" style="5" customWidth="1"/>
    <col min="3343" max="3583" width="8.25" style="5"/>
    <col min="3584" max="3584" width="16.83203125" style="5" customWidth="1"/>
    <col min="3585" max="3585" width="9.5" style="5" customWidth="1"/>
    <col min="3586" max="3586" width="1" style="5" customWidth="1"/>
    <col min="3587" max="3587" width="15" style="5" customWidth="1"/>
    <col min="3588" max="3588" width="2.75" style="5" customWidth="1"/>
    <col min="3589" max="3589" width="20.5" style="5" customWidth="1"/>
    <col min="3590" max="3590" width="13.5" style="5" customWidth="1"/>
    <col min="3591" max="3591" width="17.1640625" style="5" customWidth="1"/>
    <col min="3592" max="3592" width="4.9140625" style="5" customWidth="1"/>
    <col min="3593" max="3593" width="13.83203125" style="5" customWidth="1"/>
    <col min="3594" max="3597" width="8.25" style="5"/>
    <col min="3598" max="3598" width="12.58203125" style="5" customWidth="1"/>
    <col min="3599" max="3839" width="8.25" style="5"/>
    <col min="3840" max="3840" width="16.83203125" style="5" customWidth="1"/>
    <col min="3841" max="3841" width="9.5" style="5" customWidth="1"/>
    <col min="3842" max="3842" width="1" style="5" customWidth="1"/>
    <col min="3843" max="3843" width="15" style="5" customWidth="1"/>
    <col min="3844" max="3844" width="2.75" style="5" customWidth="1"/>
    <col min="3845" max="3845" width="20.5" style="5" customWidth="1"/>
    <col min="3846" max="3846" width="13.5" style="5" customWidth="1"/>
    <col min="3847" max="3847" width="17.1640625" style="5" customWidth="1"/>
    <col min="3848" max="3848" width="4.9140625" style="5" customWidth="1"/>
    <col min="3849" max="3849" width="13.83203125" style="5" customWidth="1"/>
    <col min="3850" max="3853" width="8.25" style="5"/>
    <col min="3854" max="3854" width="12.58203125" style="5" customWidth="1"/>
    <col min="3855" max="4095" width="8.25" style="5"/>
    <col min="4096" max="4096" width="16.83203125" style="5" customWidth="1"/>
    <col min="4097" max="4097" width="9.5" style="5" customWidth="1"/>
    <col min="4098" max="4098" width="1" style="5" customWidth="1"/>
    <col min="4099" max="4099" width="15" style="5" customWidth="1"/>
    <col min="4100" max="4100" width="2.75" style="5" customWidth="1"/>
    <col min="4101" max="4101" width="20.5" style="5" customWidth="1"/>
    <col min="4102" max="4102" width="13.5" style="5" customWidth="1"/>
    <col min="4103" max="4103" width="17.1640625" style="5" customWidth="1"/>
    <col min="4104" max="4104" width="4.9140625" style="5" customWidth="1"/>
    <col min="4105" max="4105" width="13.83203125" style="5" customWidth="1"/>
    <col min="4106" max="4109" width="8.25" style="5"/>
    <col min="4110" max="4110" width="12.58203125" style="5" customWidth="1"/>
    <col min="4111" max="4351" width="8.25" style="5"/>
    <col min="4352" max="4352" width="16.83203125" style="5" customWidth="1"/>
    <col min="4353" max="4353" width="9.5" style="5" customWidth="1"/>
    <col min="4354" max="4354" width="1" style="5" customWidth="1"/>
    <col min="4355" max="4355" width="15" style="5" customWidth="1"/>
    <col min="4356" max="4356" width="2.75" style="5" customWidth="1"/>
    <col min="4357" max="4357" width="20.5" style="5" customWidth="1"/>
    <col min="4358" max="4358" width="13.5" style="5" customWidth="1"/>
    <col min="4359" max="4359" width="17.1640625" style="5" customWidth="1"/>
    <col min="4360" max="4360" width="4.9140625" style="5" customWidth="1"/>
    <col min="4361" max="4361" width="13.83203125" style="5" customWidth="1"/>
    <col min="4362" max="4365" width="8.25" style="5"/>
    <col min="4366" max="4366" width="12.58203125" style="5" customWidth="1"/>
    <col min="4367" max="4607" width="8.25" style="5"/>
    <col min="4608" max="4608" width="16.83203125" style="5" customWidth="1"/>
    <col min="4609" max="4609" width="9.5" style="5" customWidth="1"/>
    <col min="4610" max="4610" width="1" style="5" customWidth="1"/>
    <col min="4611" max="4611" width="15" style="5" customWidth="1"/>
    <col min="4612" max="4612" width="2.75" style="5" customWidth="1"/>
    <col min="4613" max="4613" width="20.5" style="5" customWidth="1"/>
    <col min="4614" max="4614" width="13.5" style="5" customWidth="1"/>
    <col min="4615" max="4615" width="17.1640625" style="5" customWidth="1"/>
    <col min="4616" max="4616" width="4.9140625" style="5" customWidth="1"/>
    <col min="4617" max="4617" width="13.83203125" style="5" customWidth="1"/>
    <col min="4618" max="4621" width="8.25" style="5"/>
    <col min="4622" max="4622" width="12.58203125" style="5" customWidth="1"/>
    <col min="4623" max="4863" width="8.25" style="5"/>
    <col min="4864" max="4864" width="16.83203125" style="5" customWidth="1"/>
    <col min="4865" max="4865" width="9.5" style="5" customWidth="1"/>
    <col min="4866" max="4866" width="1" style="5" customWidth="1"/>
    <col min="4867" max="4867" width="15" style="5" customWidth="1"/>
    <col min="4868" max="4868" width="2.75" style="5" customWidth="1"/>
    <col min="4869" max="4869" width="20.5" style="5" customWidth="1"/>
    <col min="4870" max="4870" width="13.5" style="5" customWidth="1"/>
    <col min="4871" max="4871" width="17.1640625" style="5" customWidth="1"/>
    <col min="4872" max="4872" width="4.9140625" style="5" customWidth="1"/>
    <col min="4873" max="4873" width="13.83203125" style="5" customWidth="1"/>
    <col min="4874" max="4877" width="8.25" style="5"/>
    <col min="4878" max="4878" width="12.58203125" style="5" customWidth="1"/>
    <col min="4879" max="5119" width="8.25" style="5"/>
    <col min="5120" max="5120" width="16.83203125" style="5" customWidth="1"/>
    <col min="5121" max="5121" width="9.5" style="5" customWidth="1"/>
    <col min="5122" max="5122" width="1" style="5" customWidth="1"/>
    <col min="5123" max="5123" width="15" style="5" customWidth="1"/>
    <col min="5124" max="5124" width="2.75" style="5" customWidth="1"/>
    <col min="5125" max="5125" width="20.5" style="5" customWidth="1"/>
    <col min="5126" max="5126" width="13.5" style="5" customWidth="1"/>
    <col min="5127" max="5127" width="17.1640625" style="5" customWidth="1"/>
    <col min="5128" max="5128" width="4.9140625" style="5" customWidth="1"/>
    <col min="5129" max="5129" width="13.83203125" style="5" customWidth="1"/>
    <col min="5130" max="5133" width="8.25" style="5"/>
    <col min="5134" max="5134" width="12.58203125" style="5" customWidth="1"/>
    <col min="5135" max="5375" width="8.25" style="5"/>
    <col min="5376" max="5376" width="16.83203125" style="5" customWidth="1"/>
    <col min="5377" max="5377" width="9.5" style="5" customWidth="1"/>
    <col min="5378" max="5378" width="1" style="5" customWidth="1"/>
    <col min="5379" max="5379" width="15" style="5" customWidth="1"/>
    <col min="5380" max="5380" width="2.75" style="5" customWidth="1"/>
    <col min="5381" max="5381" width="20.5" style="5" customWidth="1"/>
    <col min="5382" max="5382" width="13.5" style="5" customWidth="1"/>
    <col min="5383" max="5383" width="17.1640625" style="5" customWidth="1"/>
    <col min="5384" max="5384" width="4.9140625" style="5" customWidth="1"/>
    <col min="5385" max="5385" width="13.83203125" style="5" customWidth="1"/>
    <col min="5386" max="5389" width="8.25" style="5"/>
    <col min="5390" max="5390" width="12.58203125" style="5" customWidth="1"/>
    <col min="5391" max="5631" width="8.25" style="5"/>
    <col min="5632" max="5632" width="16.83203125" style="5" customWidth="1"/>
    <col min="5633" max="5633" width="9.5" style="5" customWidth="1"/>
    <col min="5634" max="5634" width="1" style="5" customWidth="1"/>
    <col min="5635" max="5635" width="15" style="5" customWidth="1"/>
    <col min="5636" max="5636" width="2.75" style="5" customWidth="1"/>
    <col min="5637" max="5637" width="20.5" style="5" customWidth="1"/>
    <col min="5638" max="5638" width="13.5" style="5" customWidth="1"/>
    <col min="5639" max="5639" width="17.1640625" style="5" customWidth="1"/>
    <col min="5640" max="5640" width="4.9140625" style="5" customWidth="1"/>
    <col min="5641" max="5641" width="13.83203125" style="5" customWidth="1"/>
    <col min="5642" max="5645" width="8.25" style="5"/>
    <col min="5646" max="5646" width="12.58203125" style="5" customWidth="1"/>
    <col min="5647" max="5887" width="8.25" style="5"/>
    <col min="5888" max="5888" width="16.83203125" style="5" customWidth="1"/>
    <col min="5889" max="5889" width="9.5" style="5" customWidth="1"/>
    <col min="5890" max="5890" width="1" style="5" customWidth="1"/>
    <col min="5891" max="5891" width="15" style="5" customWidth="1"/>
    <col min="5892" max="5892" width="2.75" style="5" customWidth="1"/>
    <col min="5893" max="5893" width="20.5" style="5" customWidth="1"/>
    <col min="5894" max="5894" width="13.5" style="5" customWidth="1"/>
    <col min="5895" max="5895" width="17.1640625" style="5" customWidth="1"/>
    <col min="5896" max="5896" width="4.9140625" style="5" customWidth="1"/>
    <col min="5897" max="5897" width="13.83203125" style="5" customWidth="1"/>
    <col min="5898" max="5901" width="8.25" style="5"/>
    <col min="5902" max="5902" width="12.58203125" style="5" customWidth="1"/>
    <col min="5903" max="6143" width="8.25" style="5"/>
    <col min="6144" max="6144" width="16.83203125" style="5" customWidth="1"/>
    <col min="6145" max="6145" width="9.5" style="5" customWidth="1"/>
    <col min="6146" max="6146" width="1" style="5" customWidth="1"/>
    <col min="6147" max="6147" width="15" style="5" customWidth="1"/>
    <col min="6148" max="6148" width="2.75" style="5" customWidth="1"/>
    <col min="6149" max="6149" width="20.5" style="5" customWidth="1"/>
    <col min="6150" max="6150" width="13.5" style="5" customWidth="1"/>
    <col min="6151" max="6151" width="17.1640625" style="5" customWidth="1"/>
    <col min="6152" max="6152" width="4.9140625" style="5" customWidth="1"/>
    <col min="6153" max="6153" width="13.83203125" style="5" customWidth="1"/>
    <col min="6154" max="6157" width="8.25" style="5"/>
    <col min="6158" max="6158" width="12.58203125" style="5" customWidth="1"/>
    <col min="6159" max="6399" width="8.25" style="5"/>
    <col min="6400" max="6400" width="16.83203125" style="5" customWidth="1"/>
    <col min="6401" max="6401" width="9.5" style="5" customWidth="1"/>
    <col min="6402" max="6402" width="1" style="5" customWidth="1"/>
    <col min="6403" max="6403" width="15" style="5" customWidth="1"/>
    <col min="6404" max="6404" width="2.75" style="5" customWidth="1"/>
    <col min="6405" max="6405" width="20.5" style="5" customWidth="1"/>
    <col min="6406" max="6406" width="13.5" style="5" customWidth="1"/>
    <col min="6407" max="6407" width="17.1640625" style="5" customWidth="1"/>
    <col min="6408" max="6408" width="4.9140625" style="5" customWidth="1"/>
    <col min="6409" max="6409" width="13.83203125" style="5" customWidth="1"/>
    <col min="6410" max="6413" width="8.25" style="5"/>
    <col min="6414" max="6414" width="12.58203125" style="5" customWidth="1"/>
    <col min="6415" max="6655" width="8.25" style="5"/>
    <col min="6656" max="6656" width="16.83203125" style="5" customWidth="1"/>
    <col min="6657" max="6657" width="9.5" style="5" customWidth="1"/>
    <col min="6658" max="6658" width="1" style="5" customWidth="1"/>
    <col min="6659" max="6659" width="15" style="5" customWidth="1"/>
    <col min="6660" max="6660" width="2.75" style="5" customWidth="1"/>
    <col min="6661" max="6661" width="20.5" style="5" customWidth="1"/>
    <col min="6662" max="6662" width="13.5" style="5" customWidth="1"/>
    <col min="6663" max="6663" width="17.1640625" style="5" customWidth="1"/>
    <col min="6664" max="6664" width="4.9140625" style="5" customWidth="1"/>
    <col min="6665" max="6665" width="13.83203125" style="5" customWidth="1"/>
    <col min="6666" max="6669" width="8.25" style="5"/>
    <col min="6670" max="6670" width="12.58203125" style="5" customWidth="1"/>
    <col min="6671" max="6911" width="8.25" style="5"/>
    <col min="6912" max="6912" width="16.83203125" style="5" customWidth="1"/>
    <col min="6913" max="6913" width="9.5" style="5" customWidth="1"/>
    <col min="6914" max="6914" width="1" style="5" customWidth="1"/>
    <col min="6915" max="6915" width="15" style="5" customWidth="1"/>
    <col min="6916" max="6916" width="2.75" style="5" customWidth="1"/>
    <col min="6917" max="6917" width="20.5" style="5" customWidth="1"/>
    <col min="6918" max="6918" width="13.5" style="5" customWidth="1"/>
    <col min="6919" max="6919" width="17.1640625" style="5" customWidth="1"/>
    <col min="6920" max="6920" width="4.9140625" style="5" customWidth="1"/>
    <col min="6921" max="6921" width="13.83203125" style="5" customWidth="1"/>
    <col min="6922" max="6925" width="8.25" style="5"/>
    <col min="6926" max="6926" width="12.58203125" style="5" customWidth="1"/>
    <col min="6927" max="7167" width="8.25" style="5"/>
    <col min="7168" max="7168" width="16.83203125" style="5" customWidth="1"/>
    <col min="7169" max="7169" width="9.5" style="5" customWidth="1"/>
    <col min="7170" max="7170" width="1" style="5" customWidth="1"/>
    <col min="7171" max="7171" width="15" style="5" customWidth="1"/>
    <col min="7172" max="7172" width="2.75" style="5" customWidth="1"/>
    <col min="7173" max="7173" width="20.5" style="5" customWidth="1"/>
    <col min="7174" max="7174" width="13.5" style="5" customWidth="1"/>
    <col min="7175" max="7175" width="17.1640625" style="5" customWidth="1"/>
    <col min="7176" max="7176" width="4.9140625" style="5" customWidth="1"/>
    <col min="7177" max="7177" width="13.83203125" style="5" customWidth="1"/>
    <col min="7178" max="7181" width="8.25" style="5"/>
    <col min="7182" max="7182" width="12.58203125" style="5" customWidth="1"/>
    <col min="7183" max="7423" width="8.25" style="5"/>
    <col min="7424" max="7424" width="16.83203125" style="5" customWidth="1"/>
    <col min="7425" max="7425" width="9.5" style="5" customWidth="1"/>
    <col min="7426" max="7426" width="1" style="5" customWidth="1"/>
    <col min="7427" max="7427" width="15" style="5" customWidth="1"/>
    <col min="7428" max="7428" width="2.75" style="5" customWidth="1"/>
    <col min="7429" max="7429" width="20.5" style="5" customWidth="1"/>
    <col min="7430" max="7430" width="13.5" style="5" customWidth="1"/>
    <col min="7431" max="7431" width="17.1640625" style="5" customWidth="1"/>
    <col min="7432" max="7432" width="4.9140625" style="5" customWidth="1"/>
    <col min="7433" max="7433" width="13.83203125" style="5" customWidth="1"/>
    <col min="7434" max="7437" width="8.25" style="5"/>
    <col min="7438" max="7438" width="12.58203125" style="5" customWidth="1"/>
    <col min="7439" max="7679" width="8.25" style="5"/>
    <col min="7680" max="7680" width="16.83203125" style="5" customWidth="1"/>
    <col min="7681" max="7681" width="9.5" style="5" customWidth="1"/>
    <col min="7682" max="7682" width="1" style="5" customWidth="1"/>
    <col min="7683" max="7683" width="15" style="5" customWidth="1"/>
    <col min="7684" max="7684" width="2.75" style="5" customWidth="1"/>
    <col min="7685" max="7685" width="20.5" style="5" customWidth="1"/>
    <col min="7686" max="7686" width="13.5" style="5" customWidth="1"/>
    <col min="7687" max="7687" width="17.1640625" style="5" customWidth="1"/>
    <col min="7688" max="7688" width="4.9140625" style="5" customWidth="1"/>
    <col min="7689" max="7689" width="13.83203125" style="5" customWidth="1"/>
    <col min="7690" max="7693" width="8.25" style="5"/>
    <col min="7694" max="7694" width="12.58203125" style="5" customWidth="1"/>
    <col min="7695" max="7935" width="8.25" style="5"/>
    <col min="7936" max="7936" width="16.83203125" style="5" customWidth="1"/>
    <col min="7937" max="7937" width="9.5" style="5" customWidth="1"/>
    <col min="7938" max="7938" width="1" style="5" customWidth="1"/>
    <col min="7939" max="7939" width="15" style="5" customWidth="1"/>
    <col min="7940" max="7940" width="2.75" style="5" customWidth="1"/>
    <col min="7941" max="7941" width="20.5" style="5" customWidth="1"/>
    <col min="7942" max="7942" width="13.5" style="5" customWidth="1"/>
    <col min="7943" max="7943" width="17.1640625" style="5" customWidth="1"/>
    <col min="7944" max="7944" width="4.9140625" style="5" customWidth="1"/>
    <col min="7945" max="7945" width="13.83203125" style="5" customWidth="1"/>
    <col min="7946" max="7949" width="8.25" style="5"/>
    <col min="7950" max="7950" width="12.58203125" style="5" customWidth="1"/>
    <col min="7951" max="8191" width="8.25" style="5"/>
    <col min="8192" max="8192" width="16.83203125" style="5" customWidth="1"/>
    <col min="8193" max="8193" width="9.5" style="5" customWidth="1"/>
    <col min="8194" max="8194" width="1" style="5" customWidth="1"/>
    <col min="8195" max="8195" width="15" style="5" customWidth="1"/>
    <col min="8196" max="8196" width="2.75" style="5" customWidth="1"/>
    <col min="8197" max="8197" width="20.5" style="5" customWidth="1"/>
    <col min="8198" max="8198" width="13.5" style="5" customWidth="1"/>
    <col min="8199" max="8199" width="17.1640625" style="5" customWidth="1"/>
    <col min="8200" max="8200" width="4.9140625" style="5" customWidth="1"/>
    <col min="8201" max="8201" width="13.83203125" style="5" customWidth="1"/>
    <col min="8202" max="8205" width="8.25" style="5"/>
    <col min="8206" max="8206" width="12.58203125" style="5" customWidth="1"/>
    <col min="8207" max="8447" width="8.25" style="5"/>
    <col min="8448" max="8448" width="16.83203125" style="5" customWidth="1"/>
    <col min="8449" max="8449" width="9.5" style="5" customWidth="1"/>
    <col min="8450" max="8450" width="1" style="5" customWidth="1"/>
    <col min="8451" max="8451" width="15" style="5" customWidth="1"/>
    <col min="8452" max="8452" width="2.75" style="5" customWidth="1"/>
    <col min="8453" max="8453" width="20.5" style="5" customWidth="1"/>
    <col min="8454" max="8454" width="13.5" style="5" customWidth="1"/>
    <col min="8455" max="8455" width="17.1640625" style="5" customWidth="1"/>
    <col min="8456" max="8456" width="4.9140625" style="5" customWidth="1"/>
    <col min="8457" max="8457" width="13.83203125" style="5" customWidth="1"/>
    <col min="8458" max="8461" width="8.25" style="5"/>
    <col min="8462" max="8462" width="12.58203125" style="5" customWidth="1"/>
    <col min="8463" max="8703" width="8.25" style="5"/>
    <col min="8704" max="8704" width="16.83203125" style="5" customWidth="1"/>
    <col min="8705" max="8705" width="9.5" style="5" customWidth="1"/>
    <col min="8706" max="8706" width="1" style="5" customWidth="1"/>
    <col min="8707" max="8707" width="15" style="5" customWidth="1"/>
    <col min="8708" max="8708" width="2.75" style="5" customWidth="1"/>
    <col min="8709" max="8709" width="20.5" style="5" customWidth="1"/>
    <col min="8710" max="8710" width="13.5" style="5" customWidth="1"/>
    <col min="8711" max="8711" width="17.1640625" style="5" customWidth="1"/>
    <col min="8712" max="8712" width="4.9140625" style="5" customWidth="1"/>
    <col min="8713" max="8713" width="13.83203125" style="5" customWidth="1"/>
    <col min="8714" max="8717" width="8.25" style="5"/>
    <col min="8718" max="8718" width="12.58203125" style="5" customWidth="1"/>
    <col min="8719" max="8959" width="8.25" style="5"/>
    <col min="8960" max="8960" width="16.83203125" style="5" customWidth="1"/>
    <col min="8961" max="8961" width="9.5" style="5" customWidth="1"/>
    <col min="8962" max="8962" width="1" style="5" customWidth="1"/>
    <col min="8963" max="8963" width="15" style="5" customWidth="1"/>
    <col min="8964" max="8964" width="2.75" style="5" customWidth="1"/>
    <col min="8965" max="8965" width="20.5" style="5" customWidth="1"/>
    <col min="8966" max="8966" width="13.5" style="5" customWidth="1"/>
    <col min="8967" max="8967" width="17.1640625" style="5" customWidth="1"/>
    <col min="8968" max="8968" width="4.9140625" style="5" customWidth="1"/>
    <col min="8969" max="8969" width="13.83203125" style="5" customWidth="1"/>
    <col min="8970" max="8973" width="8.25" style="5"/>
    <col min="8974" max="8974" width="12.58203125" style="5" customWidth="1"/>
    <col min="8975" max="9215" width="8.25" style="5"/>
    <col min="9216" max="9216" width="16.83203125" style="5" customWidth="1"/>
    <col min="9217" max="9217" width="9.5" style="5" customWidth="1"/>
    <col min="9218" max="9218" width="1" style="5" customWidth="1"/>
    <col min="9219" max="9219" width="15" style="5" customWidth="1"/>
    <col min="9220" max="9220" width="2.75" style="5" customWidth="1"/>
    <col min="9221" max="9221" width="20.5" style="5" customWidth="1"/>
    <col min="9222" max="9222" width="13.5" style="5" customWidth="1"/>
    <col min="9223" max="9223" width="17.1640625" style="5" customWidth="1"/>
    <col min="9224" max="9224" width="4.9140625" style="5" customWidth="1"/>
    <col min="9225" max="9225" width="13.83203125" style="5" customWidth="1"/>
    <col min="9226" max="9229" width="8.25" style="5"/>
    <col min="9230" max="9230" width="12.58203125" style="5" customWidth="1"/>
    <col min="9231" max="9471" width="8.25" style="5"/>
    <col min="9472" max="9472" width="16.83203125" style="5" customWidth="1"/>
    <col min="9473" max="9473" width="9.5" style="5" customWidth="1"/>
    <col min="9474" max="9474" width="1" style="5" customWidth="1"/>
    <col min="9475" max="9475" width="15" style="5" customWidth="1"/>
    <col min="9476" max="9476" width="2.75" style="5" customWidth="1"/>
    <col min="9477" max="9477" width="20.5" style="5" customWidth="1"/>
    <col min="9478" max="9478" width="13.5" style="5" customWidth="1"/>
    <col min="9479" max="9479" width="17.1640625" style="5" customWidth="1"/>
    <col min="9480" max="9480" width="4.9140625" style="5" customWidth="1"/>
    <col min="9481" max="9481" width="13.83203125" style="5" customWidth="1"/>
    <col min="9482" max="9485" width="8.25" style="5"/>
    <col min="9486" max="9486" width="12.58203125" style="5" customWidth="1"/>
    <col min="9487" max="9727" width="8.25" style="5"/>
    <col min="9728" max="9728" width="16.83203125" style="5" customWidth="1"/>
    <col min="9729" max="9729" width="9.5" style="5" customWidth="1"/>
    <col min="9730" max="9730" width="1" style="5" customWidth="1"/>
    <col min="9731" max="9731" width="15" style="5" customWidth="1"/>
    <col min="9732" max="9732" width="2.75" style="5" customWidth="1"/>
    <col min="9733" max="9733" width="20.5" style="5" customWidth="1"/>
    <col min="9734" max="9734" width="13.5" style="5" customWidth="1"/>
    <col min="9735" max="9735" width="17.1640625" style="5" customWidth="1"/>
    <col min="9736" max="9736" width="4.9140625" style="5" customWidth="1"/>
    <col min="9737" max="9737" width="13.83203125" style="5" customWidth="1"/>
    <col min="9738" max="9741" width="8.25" style="5"/>
    <col min="9742" max="9742" width="12.58203125" style="5" customWidth="1"/>
    <col min="9743" max="9983" width="8.25" style="5"/>
    <col min="9984" max="9984" width="16.83203125" style="5" customWidth="1"/>
    <col min="9985" max="9985" width="9.5" style="5" customWidth="1"/>
    <col min="9986" max="9986" width="1" style="5" customWidth="1"/>
    <col min="9987" max="9987" width="15" style="5" customWidth="1"/>
    <col min="9988" max="9988" width="2.75" style="5" customWidth="1"/>
    <col min="9989" max="9989" width="20.5" style="5" customWidth="1"/>
    <col min="9990" max="9990" width="13.5" style="5" customWidth="1"/>
    <col min="9991" max="9991" width="17.1640625" style="5" customWidth="1"/>
    <col min="9992" max="9992" width="4.9140625" style="5" customWidth="1"/>
    <col min="9993" max="9993" width="13.83203125" style="5" customWidth="1"/>
    <col min="9994" max="9997" width="8.25" style="5"/>
    <col min="9998" max="9998" width="12.58203125" style="5" customWidth="1"/>
    <col min="9999" max="10239" width="8.25" style="5"/>
    <col min="10240" max="10240" width="16.83203125" style="5" customWidth="1"/>
    <col min="10241" max="10241" width="9.5" style="5" customWidth="1"/>
    <col min="10242" max="10242" width="1" style="5" customWidth="1"/>
    <col min="10243" max="10243" width="15" style="5" customWidth="1"/>
    <col min="10244" max="10244" width="2.75" style="5" customWidth="1"/>
    <col min="10245" max="10245" width="20.5" style="5" customWidth="1"/>
    <col min="10246" max="10246" width="13.5" style="5" customWidth="1"/>
    <col min="10247" max="10247" width="17.1640625" style="5" customWidth="1"/>
    <col min="10248" max="10248" width="4.9140625" style="5" customWidth="1"/>
    <col min="10249" max="10249" width="13.83203125" style="5" customWidth="1"/>
    <col min="10250" max="10253" width="8.25" style="5"/>
    <col min="10254" max="10254" width="12.58203125" style="5" customWidth="1"/>
    <col min="10255" max="10495" width="8.25" style="5"/>
    <col min="10496" max="10496" width="16.83203125" style="5" customWidth="1"/>
    <col min="10497" max="10497" width="9.5" style="5" customWidth="1"/>
    <col min="10498" max="10498" width="1" style="5" customWidth="1"/>
    <col min="10499" max="10499" width="15" style="5" customWidth="1"/>
    <col min="10500" max="10500" width="2.75" style="5" customWidth="1"/>
    <col min="10501" max="10501" width="20.5" style="5" customWidth="1"/>
    <col min="10502" max="10502" width="13.5" style="5" customWidth="1"/>
    <col min="10503" max="10503" width="17.1640625" style="5" customWidth="1"/>
    <col min="10504" max="10504" width="4.9140625" style="5" customWidth="1"/>
    <col min="10505" max="10505" width="13.83203125" style="5" customWidth="1"/>
    <col min="10506" max="10509" width="8.25" style="5"/>
    <col min="10510" max="10510" width="12.58203125" style="5" customWidth="1"/>
    <col min="10511" max="10751" width="8.25" style="5"/>
    <col min="10752" max="10752" width="16.83203125" style="5" customWidth="1"/>
    <col min="10753" max="10753" width="9.5" style="5" customWidth="1"/>
    <col min="10754" max="10754" width="1" style="5" customWidth="1"/>
    <col min="10755" max="10755" width="15" style="5" customWidth="1"/>
    <col min="10756" max="10756" width="2.75" style="5" customWidth="1"/>
    <col min="10757" max="10757" width="20.5" style="5" customWidth="1"/>
    <col min="10758" max="10758" width="13.5" style="5" customWidth="1"/>
    <col min="10759" max="10759" width="17.1640625" style="5" customWidth="1"/>
    <col min="10760" max="10760" width="4.9140625" style="5" customWidth="1"/>
    <col min="10761" max="10761" width="13.83203125" style="5" customWidth="1"/>
    <col min="10762" max="10765" width="8.25" style="5"/>
    <col min="10766" max="10766" width="12.58203125" style="5" customWidth="1"/>
    <col min="10767" max="11007" width="8.25" style="5"/>
    <col min="11008" max="11008" width="16.83203125" style="5" customWidth="1"/>
    <col min="11009" max="11009" width="9.5" style="5" customWidth="1"/>
    <col min="11010" max="11010" width="1" style="5" customWidth="1"/>
    <col min="11011" max="11011" width="15" style="5" customWidth="1"/>
    <col min="11012" max="11012" width="2.75" style="5" customWidth="1"/>
    <col min="11013" max="11013" width="20.5" style="5" customWidth="1"/>
    <col min="11014" max="11014" width="13.5" style="5" customWidth="1"/>
    <col min="11015" max="11015" width="17.1640625" style="5" customWidth="1"/>
    <col min="11016" max="11016" width="4.9140625" style="5" customWidth="1"/>
    <col min="11017" max="11017" width="13.83203125" style="5" customWidth="1"/>
    <col min="11018" max="11021" width="8.25" style="5"/>
    <col min="11022" max="11022" width="12.58203125" style="5" customWidth="1"/>
    <col min="11023" max="11263" width="8.25" style="5"/>
    <col min="11264" max="11264" width="16.83203125" style="5" customWidth="1"/>
    <col min="11265" max="11265" width="9.5" style="5" customWidth="1"/>
    <col min="11266" max="11266" width="1" style="5" customWidth="1"/>
    <col min="11267" max="11267" width="15" style="5" customWidth="1"/>
    <col min="11268" max="11268" width="2.75" style="5" customWidth="1"/>
    <col min="11269" max="11269" width="20.5" style="5" customWidth="1"/>
    <col min="11270" max="11270" width="13.5" style="5" customWidth="1"/>
    <col min="11271" max="11271" width="17.1640625" style="5" customWidth="1"/>
    <col min="11272" max="11272" width="4.9140625" style="5" customWidth="1"/>
    <col min="11273" max="11273" width="13.83203125" style="5" customWidth="1"/>
    <col min="11274" max="11277" width="8.25" style="5"/>
    <col min="11278" max="11278" width="12.58203125" style="5" customWidth="1"/>
    <col min="11279" max="11519" width="8.25" style="5"/>
    <col min="11520" max="11520" width="16.83203125" style="5" customWidth="1"/>
    <col min="11521" max="11521" width="9.5" style="5" customWidth="1"/>
    <col min="11522" max="11522" width="1" style="5" customWidth="1"/>
    <col min="11523" max="11523" width="15" style="5" customWidth="1"/>
    <col min="11524" max="11524" width="2.75" style="5" customWidth="1"/>
    <col min="11525" max="11525" width="20.5" style="5" customWidth="1"/>
    <col min="11526" max="11526" width="13.5" style="5" customWidth="1"/>
    <col min="11527" max="11527" width="17.1640625" style="5" customWidth="1"/>
    <col min="11528" max="11528" width="4.9140625" style="5" customWidth="1"/>
    <col min="11529" max="11529" width="13.83203125" style="5" customWidth="1"/>
    <col min="11530" max="11533" width="8.25" style="5"/>
    <col min="11534" max="11534" width="12.58203125" style="5" customWidth="1"/>
    <col min="11535" max="11775" width="8.25" style="5"/>
    <col min="11776" max="11776" width="16.83203125" style="5" customWidth="1"/>
    <col min="11777" max="11777" width="9.5" style="5" customWidth="1"/>
    <col min="11778" max="11778" width="1" style="5" customWidth="1"/>
    <col min="11779" max="11779" width="15" style="5" customWidth="1"/>
    <col min="11780" max="11780" width="2.75" style="5" customWidth="1"/>
    <col min="11781" max="11781" width="20.5" style="5" customWidth="1"/>
    <col min="11782" max="11782" width="13.5" style="5" customWidth="1"/>
    <col min="11783" max="11783" width="17.1640625" style="5" customWidth="1"/>
    <col min="11784" max="11784" width="4.9140625" style="5" customWidth="1"/>
    <col min="11785" max="11785" width="13.83203125" style="5" customWidth="1"/>
    <col min="11786" max="11789" width="8.25" style="5"/>
    <col min="11790" max="11790" width="12.58203125" style="5" customWidth="1"/>
    <col min="11791" max="12031" width="8.25" style="5"/>
    <col min="12032" max="12032" width="16.83203125" style="5" customWidth="1"/>
    <col min="12033" max="12033" width="9.5" style="5" customWidth="1"/>
    <col min="12034" max="12034" width="1" style="5" customWidth="1"/>
    <col min="12035" max="12035" width="15" style="5" customWidth="1"/>
    <col min="12036" max="12036" width="2.75" style="5" customWidth="1"/>
    <col min="12037" max="12037" width="20.5" style="5" customWidth="1"/>
    <col min="12038" max="12038" width="13.5" style="5" customWidth="1"/>
    <col min="12039" max="12039" width="17.1640625" style="5" customWidth="1"/>
    <col min="12040" max="12040" width="4.9140625" style="5" customWidth="1"/>
    <col min="12041" max="12041" width="13.83203125" style="5" customWidth="1"/>
    <col min="12042" max="12045" width="8.25" style="5"/>
    <col min="12046" max="12046" width="12.58203125" style="5" customWidth="1"/>
    <col min="12047" max="12287" width="8.25" style="5"/>
    <col min="12288" max="12288" width="16.83203125" style="5" customWidth="1"/>
    <col min="12289" max="12289" width="9.5" style="5" customWidth="1"/>
    <col min="12290" max="12290" width="1" style="5" customWidth="1"/>
    <col min="12291" max="12291" width="15" style="5" customWidth="1"/>
    <col min="12292" max="12292" width="2.75" style="5" customWidth="1"/>
    <col min="12293" max="12293" width="20.5" style="5" customWidth="1"/>
    <col min="12294" max="12294" width="13.5" style="5" customWidth="1"/>
    <col min="12295" max="12295" width="17.1640625" style="5" customWidth="1"/>
    <col min="12296" max="12296" width="4.9140625" style="5" customWidth="1"/>
    <col min="12297" max="12297" width="13.83203125" style="5" customWidth="1"/>
    <col min="12298" max="12301" width="8.25" style="5"/>
    <col min="12302" max="12302" width="12.58203125" style="5" customWidth="1"/>
    <col min="12303" max="12543" width="8.25" style="5"/>
    <col min="12544" max="12544" width="16.83203125" style="5" customWidth="1"/>
    <col min="12545" max="12545" width="9.5" style="5" customWidth="1"/>
    <col min="12546" max="12546" width="1" style="5" customWidth="1"/>
    <col min="12547" max="12547" width="15" style="5" customWidth="1"/>
    <col min="12548" max="12548" width="2.75" style="5" customWidth="1"/>
    <col min="12549" max="12549" width="20.5" style="5" customWidth="1"/>
    <col min="12550" max="12550" width="13.5" style="5" customWidth="1"/>
    <col min="12551" max="12551" width="17.1640625" style="5" customWidth="1"/>
    <col min="12552" max="12552" width="4.9140625" style="5" customWidth="1"/>
    <col min="12553" max="12553" width="13.83203125" style="5" customWidth="1"/>
    <col min="12554" max="12557" width="8.25" style="5"/>
    <col min="12558" max="12558" width="12.58203125" style="5" customWidth="1"/>
    <col min="12559" max="12799" width="8.25" style="5"/>
    <col min="12800" max="12800" width="16.83203125" style="5" customWidth="1"/>
    <col min="12801" max="12801" width="9.5" style="5" customWidth="1"/>
    <col min="12802" max="12802" width="1" style="5" customWidth="1"/>
    <col min="12803" max="12803" width="15" style="5" customWidth="1"/>
    <col min="12804" max="12804" width="2.75" style="5" customWidth="1"/>
    <col min="12805" max="12805" width="20.5" style="5" customWidth="1"/>
    <col min="12806" max="12806" width="13.5" style="5" customWidth="1"/>
    <col min="12807" max="12807" width="17.1640625" style="5" customWidth="1"/>
    <col min="12808" max="12808" width="4.9140625" style="5" customWidth="1"/>
    <col min="12809" max="12809" width="13.83203125" style="5" customWidth="1"/>
    <col min="12810" max="12813" width="8.25" style="5"/>
    <col min="12814" max="12814" width="12.58203125" style="5" customWidth="1"/>
    <col min="12815" max="13055" width="8.25" style="5"/>
    <col min="13056" max="13056" width="16.83203125" style="5" customWidth="1"/>
    <col min="13057" max="13057" width="9.5" style="5" customWidth="1"/>
    <col min="13058" max="13058" width="1" style="5" customWidth="1"/>
    <col min="13059" max="13059" width="15" style="5" customWidth="1"/>
    <col min="13060" max="13060" width="2.75" style="5" customWidth="1"/>
    <col min="13061" max="13061" width="20.5" style="5" customWidth="1"/>
    <col min="13062" max="13062" width="13.5" style="5" customWidth="1"/>
    <col min="13063" max="13063" width="17.1640625" style="5" customWidth="1"/>
    <col min="13064" max="13064" width="4.9140625" style="5" customWidth="1"/>
    <col min="13065" max="13065" width="13.83203125" style="5" customWidth="1"/>
    <col min="13066" max="13069" width="8.25" style="5"/>
    <col min="13070" max="13070" width="12.58203125" style="5" customWidth="1"/>
    <col min="13071" max="13311" width="8.25" style="5"/>
    <col min="13312" max="13312" width="16.83203125" style="5" customWidth="1"/>
    <col min="13313" max="13313" width="9.5" style="5" customWidth="1"/>
    <col min="13314" max="13314" width="1" style="5" customWidth="1"/>
    <col min="13315" max="13315" width="15" style="5" customWidth="1"/>
    <col min="13316" max="13316" width="2.75" style="5" customWidth="1"/>
    <col min="13317" max="13317" width="20.5" style="5" customWidth="1"/>
    <col min="13318" max="13318" width="13.5" style="5" customWidth="1"/>
    <col min="13319" max="13319" width="17.1640625" style="5" customWidth="1"/>
    <col min="13320" max="13320" width="4.9140625" style="5" customWidth="1"/>
    <col min="13321" max="13321" width="13.83203125" style="5" customWidth="1"/>
    <col min="13322" max="13325" width="8.25" style="5"/>
    <col min="13326" max="13326" width="12.58203125" style="5" customWidth="1"/>
    <col min="13327" max="13567" width="8.25" style="5"/>
    <col min="13568" max="13568" width="16.83203125" style="5" customWidth="1"/>
    <col min="13569" max="13569" width="9.5" style="5" customWidth="1"/>
    <col min="13570" max="13570" width="1" style="5" customWidth="1"/>
    <col min="13571" max="13571" width="15" style="5" customWidth="1"/>
    <col min="13572" max="13572" width="2.75" style="5" customWidth="1"/>
    <col min="13573" max="13573" width="20.5" style="5" customWidth="1"/>
    <col min="13574" max="13574" width="13.5" style="5" customWidth="1"/>
    <col min="13575" max="13575" width="17.1640625" style="5" customWidth="1"/>
    <col min="13576" max="13576" width="4.9140625" style="5" customWidth="1"/>
    <col min="13577" max="13577" width="13.83203125" style="5" customWidth="1"/>
    <col min="13578" max="13581" width="8.25" style="5"/>
    <col min="13582" max="13582" width="12.58203125" style="5" customWidth="1"/>
    <col min="13583" max="13823" width="8.25" style="5"/>
    <col min="13824" max="13824" width="16.83203125" style="5" customWidth="1"/>
    <col min="13825" max="13825" width="9.5" style="5" customWidth="1"/>
    <col min="13826" max="13826" width="1" style="5" customWidth="1"/>
    <col min="13827" max="13827" width="15" style="5" customWidth="1"/>
    <col min="13828" max="13828" width="2.75" style="5" customWidth="1"/>
    <col min="13829" max="13829" width="20.5" style="5" customWidth="1"/>
    <col min="13830" max="13830" width="13.5" style="5" customWidth="1"/>
    <col min="13831" max="13831" width="17.1640625" style="5" customWidth="1"/>
    <col min="13832" max="13832" width="4.9140625" style="5" customWidth="1"/>
    <col min="13833" max="13833" width="13.83203125" style="5" customWidth="1"/>
    <col min="13834" max="13837" width="8.25" style="5"/>
    <col min="13838" max="13838" width="12.58203125" style="5" customWidth="1"/>
    <col min="13839" max="14079" width="8.25" style="5"/>
    <col min="14080" max="14080" width="16.83203125" style="5" customWidth="1"/>
    <col min="14081" max="14081" width="9.5" style="5" customWidth="1"/>
    <col min="14082" max="14082" width="1" style="5" customWidth="1"/>
    <col min="14083" max="14083" width="15" style="5" customWidth="1"/>
    <col min="14084" max="14084" width="2.75" style="5" customWidth="1"/>
    <col min="14085" max="14085" width="20.5" style="5" customWidth="1"/>
    <col min="14086" max="14086" width="13.5" style="5" customWidth="1"/>
    <col min="14087" max="14087" width="17.1640625" style="5" customWidth="1"/>
    <col min="14088" max="14088" width="4.9140625" style="5" customWidth="1"/>
    <col min="14089" max="14089" width="13.83203125" style="5" customWidth="1"/>
    <col min="14090" max="14093" width="8.25" style="5"/>
    <col min="14094" max="14094" width="12.58203125" style="5" customWidth="1"/>
    <col min="14095" max="14335" width="8.25" style="5"/>
    <col min="14336" max="14336" width="16.83203125" style="5" customWidth="1"/>
    <col min="14337" max="14337" width="9.5" style="5" customWidth="1"/>
    <col min="14338" max="14338" width="1" style="5" customWidth="1"/>
    <col min="14339" max="14339" width="15" style="5" customWidth="1"/>
    <col min="14340" max="14340" width="2.75" style="5" customWidth="1"/>
    <col min="14341" max="14341" width="20.5" style="5" customWidth="1"/>
    <col min="14342" max="14342" width="13.5" style="5" customWidth="1"/>
    <col min="14343" max="14343" width="17.1640625" style="5" customWidth="1"/>
    <col min="14344" max="14344" width="4.9140625" style="5" customWidth="1"/>
    <col min="14345" max="14345" width="13.83203125" style="5" customWidth="1"/>
    <col min="14346" max="14349" width="8.25" style="5"/>
    <col min="14350" max="14350" width="12.58203125" style="5" customWidth="1"/>
    <col min="14351" max="14591" width="8.25" style="5"/>
    <col min="14592" max="14592" width="16.83203125" style="5" customWidth="1"/>
    <col min="14593" max="14593" width="9.5" style="5" customWidth="1"/>
    <col min="14594" max="14594" width="1" style="5" customWidth="1"/>
    <col min="14595" max="14595" width="15" style="5" customWidth="1"/>
    <col min="14596" max="14596" width="2.75" style="5" customWidth="1"/>
    <col min="14597" max="14597" width="20.5" style="5" customWidth="1"/>
    <col min="14598" max="14598" width="13.5" style="5" customWidth="1"/>
    <col min="14599" max="14599" width="17.1640625" style="5" customWidth="1"/>
    <col min="14600" max="14600" width="4.9140625" style="5" customWidth="1"/>
    <col min="14601" max="14601" width="13.83203125" style="5" customWidth="1"/>
    <col min="14602" max="14605" width="8.25" style="5"/>
    <col min="14606" max="14606" width="12.58203125" style="5" customWidth="1"/>
    <col min="14607" max="14847" width="8.25" style="5"/>
    <col min="14848" max="14848" width="16.83203125" style="5" customWidth="1"/>
    <col min="14849" max="14849" width="9.5" style="5" customWidth="1"/>
    <col min="14850" max="14850" width="1" style="5" customWidth="1"/>
    <col min="14851" max="14851" width="15" style="5" customWidth="1"/>
    <col min="14852" max="14852" width="2.75" style="5" customWidth="1"/>
    <col min="14853" max="14853" width="20.5" style="5" customWidth="1"/>
    <col min="14854" max="14854" width="13.5" style="5" customWidth="1"/>
    <col min="14855" max="14855" width="17.1640625" style="5" customWidth="1"/>
    <col min="14856" max="14856" width="4.9140625" style="5" customWidth="1"/>
    <col min="14857" max="14857" width="13.83203125" style="5" customWidth="1"/>
    <col min="14858" max="14861" width="8.25" style="5"/>
    <col min="14862" max="14862" width="12.58203125" style="5" customWidth="1"/>
    <col min="14863" max="15103" width="8.25" style="5"/>
    <col min="15104" max="15104" width="16.83203125" style="5" customWidth="1"/>
    <col min="15105" max="15105" width="9.5" style="5" customWidth="1"/>
    <col min="15106" max="15106" width="1" style="5" customWidth="1"/>
    <col min="15107" max="15107" width="15" style="5" customWidth="1"/>
    <col min="15108" max="15108" width="2.75" style="5" customWidth="1"/>
    <col min="15109" max="15109" width="20.5" style="5" customWidth="1"/>
    <col min="15110" max="15110" width="13.5" style="5" customWidth="1"/>
    <col min="15111" max="15111" width="17.1640625" style="5" customWidth="1"/>
    <col min="15112" max="15112" width="4.9140625" style="5" customWidth="1"/>
    <col min="15113" max="15113" width="13.83203125" style="5" customWidth="1"/>
    <col min="15114" max="15117" width="8.25" style="5"/>
    <col min="15118" max="15118" width="12.58203125" style="5" customWidth="1"/>
    <col min="15119" max="15359" width="8.25" style="5"/>
    <col min="15360" max="15360" width="16.83203125" style="5" customWidth="1"/>
    <col min="15361" max="15361" width="9.5" style="5" customWidth="1"/>
    <col min="15362" max="15362" width="1" style="5" customWidth="1"/>
    <col min="15363" max="15363" width="15" style="5" customWidth="1"/>
    <col min="15364" max="15364" width="2.75" style="5" customWidth="1"/>
    <col min="15365" max="15365" width="20.5" style="5" customWidth="1"/>
    <col min="15366" max="15366" width="13.5" style="5" customWidth="1"/>
    <col min="15367" max="15367" width="17.1640625" style="5" customWidth="1"/>
    <col min="15368" max="15368" width="4.9140625" style="5" customWidth="1"/>
    <col min="15369" max="15369" width="13.83203125" style="5" customWidth="1"/>
    <col min="15370" max="15373" width="8.25" style="5"/>
    <col min="15374" max="15374" width="12.58203125" style="5" customWidth="1"/>
    <col min="15375" max="15615" width="8.25" style="5"/>
    <col min="15616" max="15616" width="16.83203125" style="5" customWidth="1"/>
    <col min="15617" max="15617" width="9.5" style="5" customWidth="1"/>
    <col min="15618" max="15618" width="1" style="5" customWidth="1"/>
    <col min="15619" max="15619" width="15" style="5" customWidth="1"/>
    <col min="15620" max="15620" width="2.75" style="5" customWidth="1"/>
    <col min="15621" max="15621" width="20.5" style="5" customWidth="1"/>
    <col min="15622" max="15622" width="13.5" style="5" customWidth="1"/>
    <col min="15623" max="15623" width="17.1640625" style="5" customWidth="1"/>
    <col min="15624" max="15624" width="4.9140625" style="5" customWidth="1"/>
    <col min="15625" max="15625" width="13.83203125" style="5" customWidth="1"/>
    <col min="15626" max="15629" width="8.25" style="5"/>
    <col min="15630" max="15630" width="12.58203125" style="5" customWidth="1"/>
    <col min="15631" max="15871" width="8.25" style="5"/>
    <col min="15872" max="15872" width="16.83203125" style="5" customWidth="1"/>
    <col min="15873" max="15873" width="9.5" style="5" customWidth="1"/>
    <col min="15874" max="15874" width="1" style="5" customWidth="1"/>
    <col min="15875" max="15875" width="15" style="5" customWidth="1"/>
    <col min="15876" max="15876" width="2.75" style="5" customWidth="1"/>
    <col min="15877" max="15877" width="20.5" style="5" customWidth="1"/>
    <col min="15878" max="15878" width="13.5" style="5" customWidth="1"/>
    <col min="15879" max="15879" width="17.1640625" style="5" customWidth="1"/>
    <col min="15880" max="15880" width="4.9140625" style="5" customWidth="1"/>
    <col min="15881" max="15881" width="13.83203125" style="5" customWidth="1"/>
    <col min="15882" max="15885" width="8.25" style="5"/>
    <col min="15886" max="15886" width="12.58203125" style="5" customWidth="1"/>
    <col min="15887" max="16127" width="8.25" style="5"/>
    <col min="16128" max="16128" width="16.83203125" style="5" customWidth="1"/>
    <col min="16129" max="16129" width="9.5" style="5" customWidth="1"/>
    <col min="16130" max="16130" width="1" style="5" customWidth="1"/>
    <col min="16131" max="16131" width="15" style="5" customWidth="1"/>
    <col min="16132" max="16132" width="2.75" style="5" customWidth="1"/>
    <col min="16133" max="16133" width="20.5" style="5" customWidth="1"/>
    <col min="16134" max="16134" width="13.5" style="5" customWidth="1"/>
    <col min="16135" max="16135" width="17.1640625" style="5" customWidth="1"/>
    <col min="16136" max="16136" width="4.9140625" style="5" customWidth="1"/>
    <col min="16137" max="16137" width="13.83203125" style="5" customWidth="1"/>
    <col min="16138" max="16141" width="8.25" style="5"/>
    <col min="16142" max="16142" width="12.58203125" style="5" customWidth="1"/>
    <col min="16143" max="16384" width="8.25" style="5"/>
  </cols>
  <sheetData>
    <row r="1" spans="1:14" s="4" customFormat="1" ht="21.75" customHeight="1" x14ac:dyDescent="0.45">
      <c r="A1" s="1" t="s">
        <v>0</v>
      </c>
      <c r="B1" s="2"/>
      <c r="C1" s="2"/>
      <c r="D1" s="3"/>
      <c r="E1" s="3"/>
      <c r="F1" s="3"/>
      <c r="G1" s="3"/>
    </row>
    <row r="2" spans="1:14" ht="15.75" customHeight="1" x14ac:dyDescent="0.2">
      <c r="A2" s="5" t="s">
        <v>1</v>
      </c>
      <c r="D2" s="6"/>
      <c r="E2" s="6"/>
      <c r="F2" s="7">
        <v>10000000</v>
      </c>
      <c r="G2" s="6"/>
    </row>
    <row r="3" spans="1:14" ht="15.75" customHeight="1" x14ac:dyDescent="0.25">
      <c r="A3" s="8" t="s">
        <v>2</v>
      </c>
      <c r="B3" s="8"/>
      <c r="C3" s="8"/>
      <c r="D3" s="9"/>
      <c r="E3" s="9"/>
      <c r="F3" s="10">
        <f>F2/2</f>
        <v>5000000</v>
      </c>
      <c r="G3" s="6"/>
      <c r="H3" s="8"/>
      <c r="I3" s="8"/>
    </row>
    <row r="4" spans="1:14" ht="15.75" customHeight="1" x14ac:dyDescent="0.25">
      <c r="A4" s="5" t="s">
        <v>3</v>
      </c>
      <c r="D4" s="6"/>
      <c r="E4" s="6"/>
      <c r="F4" s="11">
        <f>F3*20%</f>
        <v>1000000</v>
      </c>
      <c r="G4" s="6"/>
      <c r="H4" s="12"/>
      <c r="I4" s="13"/>
    </row>
    <row r="5" spans="1:14" ht="15.75" customHeight="1" x14ac:dyDescent="0.25">
      <c r="A5" s="5" t="s">
        <v>4</v>
      </c>
      <c r="D5" s="6"/>
      <c r="E5" s="6"/>
      <c r="F5" s="7">
        <v>200000</v>
      </c>
      <c r="G5" s="6"/>
      <c r="H5" s="12"/>
      <c r="I5" s="13"/>
    </row>
    <row r="6" spans="1:14" ht="15.75" customHeight="1" x14ac:dyDescent="0.25">
      <c r="A6" s="14" t="s">
        <v>5</v>
      </c>
      <c r="B6" s="15"/>
      <c r="C6" s="15"/>
      <c r="D6" s="16"/>
      <c r="E6" s="16"/>
      <c r="F6" s="17">
        <v>100000</v>
      </c>
      <c r="G6" s="6"/>
      <c r="H6" s="18" t="s">
        <v>6</v>
      </c>
      <c r="I6" s="19"/>
      <c r="J6" s="20"/>
      <c r="K6" s="20"/>
      <c r="L6" s="20"/>
    </row>
    <row r="7" spans="1:14" ht="15.75" customHeight="1" x14ac:dyDescent="0.25">
      <c r="A7" s="21" t="s">
        <v>7</v>
      </c>
      <c r="B7" s="22"/>
      <c r="C7" s="22"/>
      <c r="D7" s="23"/>
      <c r="E7" s="23"/>
      <c r="F7" s="24">
        <f>+F4-F6-F5</f>
        <v>700000</v>
      </c>
      <c r="G7" s="25" t="str">
        <f>IF(F7&gt;0,"Tax underpaid",IF(F7&lt;=0,""))</f>
        <v>Tax underpaid</v>
      </c>
      <c r="H7" s="20" t="s">
        <v>8</v>
      </c>
      <c r="I7" s="20"/>
      <c r="J7" s="20"/>
      <c r="K7" s="20"/>
      <c r="L7" s="20"/>
    </row>
    <row r="8" spans="1:14" ht="15.75" customHeight="1" x14ac:dyDescent="0.3">
      <c r="A8" s="26" t="s">
        <v>9</v>
      </c>
      <c r="B8" s="27">
        <f>IF(F7&lt;0,0,+F4-F6)</f>
        <v>900000</v>
      </c>
      <c r="C8" s="28" t="s">
        <v>10</v>
      </c>
      <c r="D8" s="29">
        <v>0.2</v>
      </c>
      <c r="E8" s="29"/>
      <c r="F8" s="30">
        <f>IF(F7&lt;0,0,ROUND((F4-F6)*D8,2))</f>
        <v>180000</v>
      </c>
      <c r="G8" s="31"/>
      <c r="H8" s="20" t="s">
        <v>11</v>
      </c>
      <c r="I8" s="20"/>
      <c r="J8" s="20"/>
      <c r="K8" s="20"/>
      <c r="L8" s="20"/>
    </row>
    <row r="9" spans="1:14" ht="15.75" customHeight="1" x14ac:dyDescent="0.25">
      <c r="A9" s="32" t="s">
        <v>12</v>
      </c>
      <c r="B9" s="33"/>
      <c r="C9" s="33"/>
      <c r="F9" s="34">
        <f>IF(F7&lt;0,0,F7+F8)</f>
        <v>880000</v>
      </c>
      <c r="G9" s="6" t="s">
        <v>13</v>
      </c>
      <c r="H9" s="20"/>
      <c r="I9" s="20"/>
      <c r="J9" s="20"/>
      <c r="K9" s="20"/>
      <c r="L9" s="20"/>
    </row>
    <row r="10" spans="1:14" ht="15.75" customHeight="1" x14ac:dyDescent="0.25">
      <c r="A10" s="35" t="s">
        <v>14</v>
      </c>
      <c r="B10" s="36"/>
      <c r="C10" s="36"/>
      <c r="D10" s="37"/>
      <c r="E10" s="37"/>
      <c r="F10" s="38"/>
      <c r="G10" s="6"/>
      <c r="H10" s="20"/>
      <c r="I10" s="20"/>
      <c r="J10" s="20"/>
      <c r="K10" s="20"/>
      <c r="L10" s="20"/>
    </row>
    <row r="11" spans="1:14" ht="15.75" customHeight="1" x14ac:dyDescent="0.25">
      <c r="A11" s="22"/>
      <c r="B11" s="22"/>
      <c r="C11" s="22"/>
      <c r="D11" s="23"/>
      <c r="E11" s="23"/>
      <c r="F11" s="23"/>
      <c r="G11" s="6"/>
      <c r="H11" s="18" t="s">
        <v>6</v>
      </c>
      <c r="I11" s="20"/>
      <c r="J11" s="20"/>
      <c r="K11" s="20"/>
      <c r="L11" s="20"/>
    </row>
    <row r="12" spans="1:14" ht="15.75" customHeight="1" x14ac:dyDescent="0.25">
      <c r="A12" s="21" t="s">
        <v>7</v>
      </c>
      <c r="B12" s="22"/>
      <c r="C12" s="22"/>
      <c r="D12" s="23"/>
      <c r="E12" s="23"/>
      <c r="F12" s="39">
        <f>+F4-F5-F6</f>
        <v>700000</v>
      </c>
      <c r="G12" s="25" t="str">
        <f>IF(F12&gt;0,"Tax underpaid",IF(F12&lt;=0,""))</f>
        <v>Tax underpaid</v>
      </c>
      <c r="H12" s="20" t="s">
        <v>15</v>
      </c>
      <c r="I12" s="20"/>
      <c r="J12" s="20"/>
      <c r="K12" s="20"/>
      <c r="L12" s="20"/>
    </row>
    <row r="13" spans="1:14" s="45" customFormat="1" ht="21" customHeight="1" x14ac:dyDescent="0.3">
      <c r="A13" s="26" t="s">
        <v>9</v>
      </c>
      <c r="B13" s="27">
        <f>IF(F12&lt;0,0,+F4-F6)</f>
        <v>900000</v>
      </c>
      <c r="C13" s="8"/>
      <c r="D13" s="40" t="s">
        <v>16</v>
      </c>
      <c r="E13" s="41">
        <v>7</v>
      </c>
      <c r="F13" s="30">
        <f>IF(F12&lt;0,0,ROUND((F4-F6)*1.5%*E13,2))</f>
        <v>94500</v>
      </c>
      <c r="G13" s="42" t="s">
        <v>30</v>
      </c>
      <c r="H13" s="20" t="s">
        <v>17</v>
      </c>
      <c r="I13" s="43"/>
      <c r="J13" s="44"/>
      <c r="K13" s="44"/>
      <c r="L13" s="44"/>
    </row>
    <row r="14" spans="1:14" s="45" customFormat="1" ht="15.75" customHeight="1" x14ac:dyDescent="0.25">
      <c r="A14" s="32" t="s">
        <v>18</v>
      </c>
      <c r="B14" s="46"/>
      <c r="C14" s="46"/>
      <c r="D14" s="9"/>
      <c r="E14" s="9"/>
      <c r="F14" s="34">
        <f>IF(F12&lt;0,0,F12+F13)</f>
        <v>794500</v>
      </c>
      <c r="G14" s="6" t="s">
        <v>19</v>
      </c>
      <c r="H14" s="47" t="s">
        <v>20</v>
      </c>
      <c r="I14" s="48"/>
      <c r="J14" s="44"/>
      <c r="K14" s="44"/>
      <c r="L14" s="44"/>
    </row>
    <row r="15" spans="1:14" s="45" customFormat="1" ht="15.75" customHeight="1" x14ac:dyDescent="0.25">
      <c r="A15" s="35" t="s">
        <v>14</v>
      </c>
      <c r="B15" s="15"/>
      <c r="C15" s="15"/>
      <c r="D15" s="15"/>
      <c r="E15" s="15"/>
      <c r="F15" s="38"/>
      <c r="G15" s="6"/>
      <c r="H15" s="47" t="s">
        <v>21</v>
      </c>
      <c r="I15" s="20"/>
      <c r="J15" s="44"/>
      <c r="K15" s="44"/>
      <c r="L15" s="44"/>
    </row>
    <row r="16" spans="1:14" s="45" customFormat="1" ht="24.75" customHeight="1" x14ac:dyDescent="0.25">
      <c r="A16" s="49"/>
      <c r="B16" s="5"/>
      <c r="C16" s="5"/>
      <c r="D16" s="5"/>
      <c r="E16" s="5"/>
      <c r="F16" s="9"/>
      <c r="G16" s="6"/>
      <c r="H16" s="50" t="s">
        <v>22</v>
      </c>
      <c r="I16" s="50"/>
      <c r="J16" s="50"/>
      <c r="K16" s="50"/>
      <c r="L16" s="50"/>
      <c r="M16" s="50"/>
      <c r="N16" s="50"/>
    </row>
    <row r="17" spans="1:14" s="45" customFormat="1" ht="15.75" customHeight="1" x14ac:dyDescent="0.25">
      <c r="A17" s="49"/>
      <c r="B17" s="5"/>
      <c r="C17" s="5"/>
      <c r="D17" s="5"/>
      <c r="E17" s="5"/>
      <c r="F17" s="9"/>
      <c r="G17" s="6"/>
      <c r="H17" s="47"/>
      <c r="I17" s="20"/>
      <c r="J17" s="44"/>
      <c r="K17" s="44"/>
      <c r="L17" s="44"/>
    </row>
    <row r="18" spans="1:14" s="45" customFormat="1" ht="15.75" customHeight="1" x14ac:dyDescent="0.25">
      <c r="A18" s="5"/>
      <c r="B18" s="5"/>
      <c r="C18" s="5"/>
      <c r="D18" s="46"/>
      <c r="E18" s="46"/>
      <c r="F18" s="6"/>
      <c r="G18" s="5"/>
      <c r="H18" s="18" t="s">
        <v>6</v>
      </c>
      <c r="I18" s="20"/>
      <c r="J18" s="44"/>
      <c r="K18" s="44"/>
      <c r="L18" s="44"/>
    </row>
    <row r="19" spans="1:14" ht="15.75" customHeight="1" x14ac:dyDescent="0.25">
      <c r="A19" s="21" t="s">
        <v>7</v>
      </c>
      <c r="B19" s="22"/>
      <c r="C19" s="22"/>
      <c r="D19" s="23"/>
      <c r="E19" s="23"/>
      <c r="F19" s="39">
        <f>+F4-F5</f>
        <v>800000</v>
      </c>
      <c r="G19" s="25" t="str">
        <f>IF(F19&gt;0,"Tax underpaid",IF(F19&lt;=0,""))</f>
        <v>Tax underpaid</v>
      </c>
      <c r="H19" s="20" t="s">
        <v>23</v>
      </c>
      <c r="I19" s="20"/>
      <c r="J19" s="20"/>
      <c r="K19" s="20"/>
      <c r="L19" s="20"/>
    </row>
    <row r="20" spans="1:14" s="45" customFormat="1" ht="21" customHeight="1" x14ac:dyDescent="0.3">
      <c r="A20" s="26" t="s">
        <v>9</v>
      </c>
      <c r="B20" s="27">
        <f>IF(F19&lt;0,0,+F4)</f>
        <v>1000000</v>
      </c>
      <c r="C20" s="8"/>
      <c r="D20" s="40" t="s">
        <v>16</v>
      </c>
      <c r="E20" s="41">
        <v>7</v>
      </c>
      <c r="F20" s="30">
        <f>IF(F19&lt;0,0,ROUND((F4)*1.5%*E20,2))</f>
        <v>105000</v>
      </c>
      <c r="G20" s="42" t="s">
        <v>30</v>
      </c>
      <c r="H20" s="20" t="s">
        <v>24</v>
      </c>
      <c r="I20" s="43"/>
      <c r="J20" s="44"/>
      <c r="K20" s="44"/>
      <c r="L20" s="44"/>
    </row>
    <row r="21" spans="1:14" s="45" customFormat="1" ht="15.75" customHeight="1" x14ac:dyDescent="0.25">
      <c r="A21" s="32" t="s">
        <v>18</v>
      </c>
      <c r="B21" s="46"/>
      <c r="C21" s="46"/>
      <c r="D21" s="9"/>
      <c r="E21" s="9"/>
      <c r="F21" s="34">
        <f>IF(F19&lt;0,0,F19+F20)</f>
        <v>905000</v>
      </c>
      <c r="G21" s="6" t="s">
        <v>19</v>
      </c>
      <c r="H21" s="47" t="s">
        <v>20</v>
      </c>
      <c r="I21" s="48"/>
      <c r="J21" s="44"/>
      <c r="K21" s="44"/>
      <c r="L21" s="44"/>
    </row>
    <row r="22" spans="1:14" s="45" customFormat="1" ht="15.75" customHeight="1" x14ac:dyDescent="0.25">
      <c r="A22" s="35" t="s">
        <v>14</v>
      </c>
      <c r="B22" s="15"/>
      <c r="C22" s="15"/>
      <c r="D22" s="15"/>
      <c r="E22" s="15"/>
      <c r="F22" s="38"/>
      <c r="G22" s="6"/>
      <c r="H22" s="47" t="s">
        <v>21</v>
      </c>
      <c r="I22" s="20"/>
      <c r="J22" s="44"/>
      <c r="K22" s="44"/>
      <c r="L22" s="44"/>
    </row>
    <row r="23" spans="1:14" s="45" customFormat="1" ht="24" customHeight="1" x14ac:dyDescent="0.25">
      <c r="A23" s="49"/>
      <c r="B23" s="5"/>
      <c r="C23" s="5"/>
      <c r="D23" s="5"/>
      <c r="E23" s="5"/>
      <c r="F23" s="9"/>
      <c r="G23" s="6"/>
      <c r="H23" s="50" t="s">
        <v>22</v>
      </c>
      <c r="I23" s="50"/>
      <c r="J23" s="50"/>
      <c r="K23" s="50"/>
      <c r="L23" s="50"/>
      <c r="M23" s="50"/>
      <c r="N23" s="50"/>
    </row>
    <row r="24" spans="1:14" s="45" customFormat="1" ht="24" customHeight="1" x14ac:dyDescent="0.25">
      <c r="A24" s="49"/>
      <c r="B24" s="5"/>
      <c r="C24" s="5"/>
      <c r="D24" s="5"/>
      <c r="E24" s="5"/>
      <c r="F24" s="9"/>
      <c r="G24" s="6"/>
      <c r="H24" s="51"/>
      <c r="I24" s="51"/>
      <c r="J24" s="51"/>
      <c r="K24" s="51"/>
      <c r="L24" s="51"/>
      <c r="M24" s="51"/>
      <c r="N24" s="51"/>
    </row>
    <row r="25" spans="1:14" ht="15.75" customHeight="1" x14ac:dyDescent="0.25">
      <c r="H25" s="18" t="s">
        <v>25</v>
      </c>
      <c r="I25" s="52"/>
      <c r="J25" s="20"/>
      <c r="K25" s="20"/>
      <c r="L25" s="20"/>
    </row>
    <row r="26" spans="1:14" ht="15.75" customHeight="1" x14ac:dyDescent="0.25">
      <c r="A26" s="21" t="s">
        <v>7</v>
      </c>
      <c r="B26" s="22"/>
      <c r="C26" s="22"/>
      <c r="D26" s="23"/>
      <c r="E26" s="23"/>
      <c r="F26" s="39">
        <f>+F4-F5-F6</f>
        <v>700000</v>
      </c>
      <c r="G26" s="25" t="str">
        <f>IF(F26&gt;0,"Tax underpaid",IF(F26&lt;=0,""))</f>
        <v>Tax underpaid</v>
      </c>
      <c r="H26" s="20" t="s">
        <v>26</v>
      </c>
      <c r="I26" s="20"/>
      <c r="J26" s="20"/>
      <c r="K26" s="20"/>
      <c r="L26" s="20"/>
    </row>
    <row r="27" spans="1:14" s="45" customFormat="1" ht="21" customHeight="1" x14ac:dyDescent="0.3">
      <c r="A27" s="26" t="s">
        <v>9</v>
      </c>
      <c r="B27" s="27">
        <f>IF(F26&lt;0,0,+F4-F5-F6)</f>
        <v>700000</v>
      </c>
      <c r="C27" s="8"/>
      <c r="D27" s="40" t="s">
        <v>16</v>
      </c>
      <c r="E27" s="41">
        <v>7</v>
      </c>
      <c r="F27" s="30">
        <f>IF(F26&lt;0,0,ROUND((F4-F5-F6)*1.5%*E27,2))</f>
        <v>73500</v>
      </c>
      <c r="G27" s="42" t="s">
        <v>30</v>
      </c>
      <c r="H27" s="20" t="s">
        <v>27</v>
      </c>
      <c r="I27" s="53"/>
    </row>
    <row r="28" spans="1:14" s="45" customFormat="1" ht="15.75" customHeight="1" x14ac:dyDescent="0.25">
      <c r="A28" s="32" t="s">
        <v>18</v>
      </c>
      <c r="B28" s="46"/>
      <c r="C28" s="46"/>
      <c r="D28" s="9"/>
      <c r="E28" s="9"/>
      <c r="F28" s="34">
        <f>IF(F26&lt;0,0,F26+F27)</f>
        <v>773500</v>
      </c>
      <c r="G28" s="6" t="s">
        <v>19</v>
      </c>
      <c r="H28" s="47" t="s">
        <v>28</v>
      </c>
      <c r="I28" s="54"/>
    </row>
    <row r="29" spans="1:14" s="45" customFormat="1" ht="15.75" customHeight="1" x14ac:dyDescent="0.25">
      <c r="A29" s="35" t="s">
        <v>29</v>
      </c>
      <c r="B29" s="15"/>
      <c r="C29" s="15"/>
      <c r="D29" s="15"/>
      <c r="E29" s="15"/>
      <c r="F29" s="38"/>
      <c r="G29" s="6"/>
      <c r="H29" s="5"/>
      <c r="I29" s="5"/>
    </row>
    <row r="33" spans="8:8" ht="15.75" customHeight="1" x14ac:dyDescent="0.2">
      <c r="H33" s="55"/>
    </row>
    <row r="34" spans="8:8" ht="15.75" customHeight="1" x14ac:dyDescent="0.2">
      <c r="H34" s="56"/>
    </row>
  </sheetData>
  <mergeCells count="2">
    <mergeCell ref="H16:N16"/>
    <mergeCell ref="H23:N2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ตย.คำนวณเงินเพิ่มPND51_ทุกกรณี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หน่อย Amornrat</dc:creator>
  <cp:lastModifiedBy>หน่อย Amornrat</cp:lastModifiedBy>
  <dcterms:created xsi:type="dcterms:W3CDTF">2026-02-02T02:52:54Z</dcterms:created>
  <dcterms:modified xsi:type="dcterms:W3CDTF">2026-02-02T02:59:04Z</dcterms:modified>
</cp:coreProperties>
</file>